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0" yWindow="375" windowWidth="21075" windowHeight="9405"/>
  </bookViews>
  <sheets>
    <sheet name="ประเมินรายตัวบ่งชี้หลักสูตร" sheetId="1" r:id="rId1"/>
    <sheet name="Sheet2" sheetId="2" state="hidden" r:id="rId2"/>
    <sheet name="วิเคราะห์ ป.เอก" sheetId="5" r:id="rId3"/>
  </sheets>
  <definedNames>
    <definedName name="_xlnm._FilterDatabase" localSheetId="0" hidden="1">ประเมินรายตัวบ่งชี้หลักสูตร!#REF!</definedName>
    <definedName name="_xlnm.Print_Area" localSheetId="0">ประเมินรายตัวบ่งชี้หลักสูตร!$A$1:$F$48</definedName>
    <definedName name="_xlnm.Print_Titles" localSheetId="0">ประเมินรายตัวบ่งชี้หลักสูตร!$1:$5</definedName>
    <definedName name="ระดับการศึกษา" comment="ป.ตรี">ประเมินรายตัวบ่งชี้หลักสูตร!#REF!</definedName>
  </definedNames>
  <calcPr calcId="145621"/>
</workbook>
</file>

<file path=xl/calcChain.xml><?xml version="1.0" encoding="utf-8"?>
<calcChain xmlns="http://schemas.openxmlformats.org/spreadsheetml/2006/main">
  <c r="E20" i="1" l="1"/>
  <c r="C20" i="1"/>
  <c r="A1" i="5" l="1"/>
  <c r="A2" i="5"/>
  <c r="C35" i="1" l="1"/>
  <c r="D36" i="1" s="1"/>
  <c r="C33" i="1"/>
  <c r="D34" i="1" s="1"/>
  <c r="C31" i="1"/>
  <c r="D32" i="1" s="1"/>
  <c r="C37" i="1" l="1"/>
  <c r="D38" i="1" s="1"/>
  <c r="E37" i="1" s="1"/>
  <c r="B9" i="5" l="1"/>
  <c r="C44" i="1" l="1"/>
  <c r="E39" i="1" l="1"/>
  <c r="E41" i="1"/>
  <c r="E29" i="1"/>
  <c r="E27" i="1"/>
  <c r="E26" i="1"/>
  <c r="E25" i="1"/>
  <c r="E43" i="1"/>
  <c r="E47" i="1"/>
  <c r="E42" i="1"/>
  <c r="C12" i="5" l="1"/>
  <c r="F12" i="5"/>
  <c r="D15" i="5"/>
  <c r="F15" i="5"/>
  <c r="D14" i="5"/>
  <c r="D17" i="5"/>
  <c r="F14" i="5"/>
  <c r="C14" i="5"/>
  <c r="E35" i="1"/>
  <c r="E33" i="1"/>
  <c r="E31" i="1"/>
  <c r="E30" i="1" l="1"/>
  <c r="F13" i="5" s="1"/>
  <c r="C13" i="5"/>
  <c r="C17" i="5" l="1"/>
  <c r="C22" i="1"/>
  <c r="D23" i="1" l="1"/>
  <c r="E22" i="1" s="1"/>
  <c r="E11" i="5" s="1"/>
  <c r="E17" i="5" l="1"/>
  <c r="F11" i="5"/>
  <c r="F17" i="5"/>
  <c r="E48" i="1"/>
  <c r="F18" i="5" s="1"/>
</calcChain>
</file>

<file path=xl/comments1.xml><?xml version="1.0" encoding="utf-8"?>
<comments xmlns="http://schemas.openxmlformats.org/spreadsheetml/2006/main">
  <authors>
    <author>Administrator</author>
  </authors>
  <commentList>
    <comment ref="E6" authorId="0">
      <text>
        <r>
          <rPr>
            <sz val="11"/>
            <color indexed="81"/>
            <rFont val="Tahoma"/>
            <family val="2"/>
          </rPr>
          <t xml:space="preserve">ถ้าไม่ผ่าน 1  ข้อ 
ถือว่าหลักสูตรไม่ได้มาตรฐาน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จำนวนบัณฑิตที่ได้รับการประเมิน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>
      <text>
        <r>
          <rPr>
            <b/>
            <sz val="9"/>
            <color indexed="81"/>
            <rFont val="Tahoma"/>
            <family val="2"/>
          </rPr>
          <t>ผลรวมของค่าคะแนนที่ได้จากการประเมินบัณฑิต
หมายเหตุ
ช่องสี่เหลืองต้องไม่น้อยกว่าร้อยละ 20  
จึงจะนำคะแนนมาหย่อนลงในช่องสีชมพู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ถ้าตัวหาร(เหลืองเข้ม) 
ไม่ถึงร้อยละ 20  
ไม่ต้องหย่อนคะแนน
แต่ถ้าถึงให้นำค่าคะแนนมาใส่ได้เลย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จำนวนผู้สำเร็จการศึกษา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2" authorId="0">
      <text>
        <r>
          <rPr>
            <sz val="9"/>
            <color indexed="81"/>
            <rFont val="Tahoma"/>
            <family val="2"/>
          </rPr>
          <t xml:space="preserve">ไม่มีผู้สำเร็จไม่ต้องประเมิน
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 xml:space="preserve">ผลรวมถ่วงน้ำหนักของผลงานที่ตีพิมพ์ของผู้สำเร็จ ป.เอก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นักศึกษา ป.เอก ที่สำเร็จการศึกษา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1" authorId="0">
      <text>
        <r>
          <rPr>
            <b/>
            <sz val="9"/>
            <color indexed="81"/>
            <rFont val="Tahoma"/>
            <family val="2"/>
          </rPr>
          <t>ระดับปริญญาเอก
อ.ปริญญาเอก กำหนดคะแนนเต็ม 5 =ร้อยละ 100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2" authorId="0">
      <text>
        <r>
          <rPr>
            <sz val="9"/>
            <color indexed="81"/>
            <rFont val="Tahoma"/>
            <family val="2"/>
          </rPr>
          <t xml:space="preserve">
ตัวตั้งไม่มี แต่ต้องใส่ตัวหาร
</t>
        </r>
      </text>
    </comment>
    <comment ref="D33" authorId="0">
      <text>
        <r>
          <rPr>
            <b/>
            <sz val="9"/>
            <color indexed="81"/>
            <rFont val="Tahoma"/>
            <family val="2"/>
          </rPr>
          <t>ระดับปริญญาเอก
ตำแหน่งทางวิชาการ กำหนดคะแนนเต็ม 5 = ร้อยละ 100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 xml:space="preserve"> 
ตัวตั้งไม่มี แต่ต้องใส่ตัวหาร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ผลรวมถ่วงน้ำหนักผลงานทางวิชาการ</t>
        </r>
      </text>
    </comment>
    <comment ref="D35" authorId="0">
      <text>
        <r>
          <rPr>
            <b/>
            <sz val="9"/>
            <color indexed="81"/>
            <rFont val="Tahoma"/>
            <family val="2"/>
          </rPr>
          <t>ระดับปริญญาเอก
ผลงานทางวิชาการ กำหนดคะแนนเต็ม 5 = ร้อยละ 60 ขึ้นไป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6" authorId="0">
      <text>
        <r>
          <rPr>
            <sz val="9"/>
            <color indexed="81"/>
            <rFont val="Tahoma"/>
            <family val="2"/>
          </rPr>
          <t xml:space="preserve">
ตัวตั้งไม่มี แต่ต้องใส่ตัวหาร
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 xml:space="preserve">จำนวนบทความที่ได้รับการอ้างอิง
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จำนวนอาจารย์ประจำหลักสูตร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>
      <text>
        <r>
          <rPr>
            <sz val="9"/>
            <color indexed="81"/>
            <rFont val="Tahoma"/>
            <family val="2"/>
          </rPr>
          <t>ใส่อัตราส่วนตามกลุ่มสาขาวิชา
1. วิทย์และเทคโนโลยี = 2.5
2. วิทย์สุขภาพ  = 3.0
3. มนุษย์ศาสตร์และสังคมศาสตร์ = 0.25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จำนวนข้อที่ดำเนินการได้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4" authorId="0">
      <text>
        <r>
          <rPr>
            <sz val="11"/>
            <color indexed="81"/>
            <rFont val="Tahoma"/>
            <family val="2"/>
          </rPr>
          <t>เทียบคะแนนกับร้อยละที่ได้
- น้อยกว่าร้อยละ 80 มีค่าคะแนน  0
- ร้อยละ 80  มีค่าคะแนน = 3.50
- ร้อยละ 80.01 - 89.99 มีค่าคะแนน =4.00
- ร้อยละ 90.00 - 94.99 มีค่าคะแนน = 4.50
- ร้อยละ 95.00 - 99.99 มีค่าคะแนน = 4.75
- ร้อยละ 100  มีค่าคะแนน= 5</t>
        </r>
      </text>
    </comment>
    <comment ref="B45" authorId="0">
      <text>
        <r>
          <rPr>
            <sz val="9"/>
            <color indexed="81"/>
            <rFont val="Tahoma"/>
            <family val="2"/>
          </rPr>
          <t xml:space="preserve">จำนวนข้อที่ประเมินในปีนี้
</t>
        </r>
      </text>
    </comment>
  </commentList>
</comments>
</file>

<file path=xl/comments2.xml><?xml version="1.0" encoding="utf-8"?>
<comments xmlns="http://schemas.openxmlformats.org/spreadsheetml/2006/main">
  <authors>
    <author>svoa108</author>
    <author>A</author>
  </authors>
  <commentList>
    <comment ref="A2" authorId="0">
      <text>
        <r>
          <rPr>
            <b/>
            <sz val="20"/>
            <color indexed="81"/>
            <rFont val="TH SarabunPSK"/>
            <family val="2"/>
          </rPr>
          <t>ใส่ชื่อหลักสูตร
ที่ทำการประเมิน</t>
        </r>
      </text>
    </comment>
    <comment ref="C3" authorId="0">
      <text>
        <r>
          <rPr>
            <b/>
            <sz val="20"/>
            <color indexed="81"/>
            <rFont val="TH SarabunPSK"/>
            <family val="2"/>
          </rPr>
          <t xml:space="preserve">ใส่เลขแทนระดับปริญญา
</t>
        </r>
        <r>
          <rPr>
            <b/>
            <sz val="20"/>
            <color indexed="18"/>
            <rFont val="TH SarabunPSK"/>
            <family val="2"/>
          </rPr>
          <t>1 = ปริญญาตรี</t>
        </r>
        <r>
          <rPr>
            <b/>
            <sz val="20"/>
            <color indexed="81"/>
            <rFont val="TH SarabunPSK"/>
            <family val="2"/>
          </rPr>
          <t xml:space="preserve">
</t>
        </r>
        <r>
          <rPr>
            <b/>
            <sz val="20"/>
            <color indexed="10"/>
            <rFont val="TH SarabunPSK"/>
            <family val="2"/>
          </rPr>
          <t>2 = ปริญญาโท</t>
        </r>
        <r>
          <rPr>
            <b/>
            <sz val="20"/>
            <color indexed="81"/>
            <rFont val="TH SarabunPSK"/>
            <family val="2"/>
          </rPr>
          <t xml:space="preserve">
</t>
        </r>
        <r>
          <rPr>
            <b/>
            <sz val="20"/>
            <color indexed="17"/>
            <rFont val="TH SarabunPSK"/>
            <family val="2"/>
          </rPr>
          <t>3 = ปริญญาเอก</t>
        </r>
      </text>
    </comment>
    <comment ref="B7" authorId="0">
      <text>
        <r>
          <rPr>
            <b/>
            <sz val="20"/>
            <color indexed="81"/>
            <rFont val="TH SarabunPSK"/>
            <family val="2"/>
          </rPr>
          <t>1. จำนวนอาจารย์
ประจำหลักสูตร</t>
        </r>
      </text>
    </comment>
    <comment ref="C7" authorId="0">
      <text>
        <r>
          <rPr>
            <b/>
            <sz val="20"/>
            <color indexed="81"/>
            <rFont val="TH SarabunPSK"/>
            <family val="2"/>
          </rPr>
          <t>2. คุณสมบัติของ
อาจารย์ประจำหลักสูตร</t>
        </r>
      </text>
    </comment>
    <comment ref="D7" authorId="0">
      <text>
        <r>
          <rPr>
            <b/>
            <sz val="20"/>
            <color indexed="81"/>
            <rFont val="TH SarabunPSK"/>
            <family val="2"/>
          </rPr>
          <t>3. คุณสมบัติของ
อาจารย์ผู้รับผิดชอบหลักสูตร</t>
        </r>
      </text>
    </comment>
    <comment ref="E7" authorId="0">
      <text>
        <r>
          <rPr>
            <b/>
            <sz val="20"/>
            <color indexed="81"/>
            <rFont val="TH SarabunPSK"/>
            <family val="2"/>
          </rPr>
          <t>4. คุณสมบัติของ
อาจารย์ผู้สอน</t>
        </r>
      </text>
    </comment>
    <comment ref="F7" authorId="0">
      <text>
        <r>
          <rPr>
            <b/>
            <sz val="20"/>
            <color indexed="81"/>
            <rFont val="TH SarabunPSK"/>
            <family val="2"/>
          </rPr>
          <t>5. คุณสมบัติของอาจารย์
ที่ปรึกษาวิทยานิพนธ์หลัก และ
อาจารย์ที่ปรึกษาการค้นคว้าอิสระ</t>
        </r>
      </text>
    </comment>
    <comment ref="G7" authorId="0">
      <text>
        <r>
          <rPr>
            <b/>
            <sz val="20"/>
            <color indexed="81"/>
            <rFont val="TH SarabunPSK"/>
            <family val="2"/>
          </rPr>
          <t>6. คุณสมบัติของอาจารย์
ที่ปรึกษาวิทยานิพนธ์ร่วม (ถ้ามี)</t>
        </r>
      </text>
    </comment>
    <comment ref="H7" authorId="0">
      <text>
        <r>
          <rPr>
            <b/>
            <sz val="20"/>
            <color indexed="81"/>
            <rFont val="TH SarabunPSK"/>
            <family val="2"/>
          </rPr>
          <t>7. คุณสมบัติของอาจารย์
ผู้สอบวิทยานิพนธ์</t>
        </r>
      </text>
    </comment>
    <comment ref="I7" authorId="0">
      <text>
        <r>
          <rPr>
            <b/>
            <sz val="20"/>
            <color indexed="81"/>
            <rFont val="TH SarabunPSK"/>
            <family val="2"/>
          </rPr>
          <t>8. การตีพิมพ์เผยแพร่ผลงาน
ของผู้สำเร็จการศึกษา</t>
        </r>
      </text>
    </comment>
    <comment ref="J7" authorId="0">
      <text>
        <r>
          <rPr>
            <b/>
            <sz val="20"/>
            <color indexed="81"/>
            <rFont val="TH SarabunPSK"/>
            <family val="2"/>
          </rPr>
          <t>9. ภาระงานอาจารย์ที่ปรึกษา
วิทยานิพนธ์และการค้นคว้า
อิสระในระดับบัณฑิตศึกษา</t>
        </r>
      </text>
    </comment>
    <comment ref="B8" authorId="0">
      <text>
        <r>
          <rPr>
            <b/>
            <sz val="20"/>
            <color indexed="81"/>
            <rFont val="TH SarabunPSK"/>
            <family val="2"/>
          </rPr>
          <t>10. อาจารย์ที่ปรึกษาวิทยานิพนธ์
และการค้นคว้าอิสระในระดับ
บัณฑิตศึกษามีผลงานวิจัยอย่าง
ต่อเนื่องและสม่ำเสมอ</t>
        </r>
      </text>
    </comment>
    <comment ref="C8" authorId="0">
      <text>
        <r>
          <rPr>
            <b/>
            <sz val="20"/>
            <color indexed="81"/>
            <rFont val="TH SarabunPSK"/>
            <family val="2"/>
          </rPr>
          <t>11. การปรับปรุงหลักสูตร
ตามรอบระยะเวลาที่กำหนด</t>
        </r>
      </text>
    </comment>
    <comment ref="B9" authorId="0">
      <text>
        <r>
          <rPr>
            <b/>
            <sz val="20"/>
            <color indexed="81"/>
            <rFont val="TH SarabunPSK"/>
            <family val="2"/>
          </rPr>
          <t>จำนวนบัณฑิตที่
สำเร็จการศึกษา
ในปีก่อนปีที่ประเมิน</t>
        </r>
      </text>
    </comment>
    <comment ref="D9" authorId="1">
      <text>
        <r>
          <rPr>
            <b/>
            <sz val="20"/>
            <color indexed="81"/>
            <rFont val="TH SarabunPSK"/>
            <family val="2"/>
          </rPr>
          <t>ผลรวมของค่าคะแนนที่ได้
จากการประเมินบัณฑิต</t>
        </r>
      </text>
    </comment>
    <comment ref="D10" authorId="1">
      <text>
        <r>
          <rPr>
            <b/>
            <sz val="20"/>
            <color indexed="81"/>
            <rFont val="TH SarabunPSK"/>
            <family val="2"/>
          </rPr>
          <t>จำนวนบัณฑิตที่ได้รับ
การประเมินทั้งหมด</t>
        </r>
      </text>
    </comment>
    <comment ref="B11" authorId="0">
      <text>
        <r>
          <rPr>
            <b/>
            <sz val="20"/>
            <color indexed="81"/>
            <rFont val="TH SarabunPSK"/>
            <family val="2"/>
          </rPr>
          <t>จำนวนบัณฑิตที่
สำเร็จการศึกษา
ในปีก่อนปีที่ประเมิน</t>
        </r>
      </text>
    </comment>
    <comment ref="D11" authorId="1">
      <text>
        <r>
          <rPr>
            <b/>
            <sz val="20"/>
            <color indexed="81"/>
            <rFont val="TH SarabunPSK"/>
            <family val="2"/>
          </rPr>
          <t>จำนวนบัณฑิตปริญญาตรีที่ตอบแบบสำรวจทั้งหมด
ก่อนหัก บัณฑิตที่ศึกษาต่อ เกณฑ์ทหาร อุปสมบท
และบัณฑิตที่มีงานทำแล้วแต่ไม่ได้เปลี่ยนงาน</t>
        </r>
      </text>
    </comment>
    <comment ref="G11" authorId="1">
      <text>
        <r>
          <rPr>
            <b/>
            <sz val="20"/>
            <color indexed="81"/>
            <rFont val="TH SarabunPSK"/>
            <family val="2"/>
          </rPr>
          <t>จำนวนบัณฑิตปริญญาตรีที่ได้งานทำ
หรือประกอบอาชีพอิสระภายใน 1 ปี</t>
        </r>
      </text>
    </comment>
    <comment ref="G12" authorId="1">
      <text>
        <r>
          <rPr>
            <b/>
            <sz val="20"/>
            <color indexed="81"/>
            <rFont val="TH SarabunPSK"/>
            <family val="2"/>
          </rPr>
          <t>จำนวนบัณฑิตปริญญาตรีที่ตอบแบบสำรวจทั้งหมด
หลังจากที่หักจำนวนซึ่งระบุว่า ไม่ต้องนำมาคำนวณ</t>
        </r>
      </text>
    </comment>
    <comment ref="B13" authorId="1">
      <text>
        <r>
          <rPr>
            <b/>
            <sz val="20"/>
            <color indexed="81"/>
            <rFont val="TH SarabunPSK"/>
            <family val="2"/>
          </rPr>
          <t>ผลรวมถ่วงน้ำหนักของผลงาน
ที่ตีพิมพ์หรือเผยแพร่ของนักศึกษา
และผู้สำเร็จการศึกษาระดับปริญญาโท</t>
        </r>
      </text>
    </comment>
    <comment ref="B14" authorId="1">
      <text>
        <r>
          <rPr>
            <b/>
            <sz val="20"/>
            <color indexed="81"/>
            <rFont val="TH SarabunPSK"/>
            <family val="2"/>
          </rPr>
          <t>จำนวนผู้สำเร็จการศึกษา
ระดับปริญญาโททั้งหมด
ในปีที่ประเมิน</t>
        </r>
      </text>
    </comment>
    <comment ref="B15" authorId="1">
      <text>
        <r>
          <rPr>
            <b/>
            <sz val="20"/>
            <color indexed="81"/>
            <rFont val="TH SarabunPSK"/>
            <family val="2"/>
          </rPr>
          <t>ผลรวมถ่วงน้ำหนักของผลงาน
ที่ตีพิมพ์หรือเผยแพร่ของนักศึกษา
และผู้สำเร็จการศึกษาระดับปริญญาเอก</t>
        </r>
      </text>
    </comment>
    <comment ref="B16" authorId="1">
      <text>
        <r>
          <rPr>
            <b/>
            <sz val="20"/>
            <color indexed="81"/>
            <rFont val="TH SarabunPSK"/>
            <family val="2"/>
          </rPr>
          <t>จำนวนผู้สำเร็จการศึกษา
ระดับปริญญาเอกทั้งหมด
ในปีที่ประเมิน</t>
        </r>
      </text>
    </comment>
    <comment ref="B17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17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18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18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19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19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20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20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22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ประจำหลักสูตรที่มี
คุณวุฒิปริญญาเอก</t>
        </r>
      </text>
    </comment>
    <comment ref="D22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3" authorId="0">
      <text>
        <r>
          <rPr>
            <b/>
            <sz val="20"/>
            <color indexed="81"/>
            <rFont val="TH SarabunPSK"/>
            <family val="2"/>
          </rPr>
          <t>จำนวนอาจารย์ประจำหลักสูตร
ที่ดำรงตำแหน่งทางวิชาการ</t>
        </r>
      </text>
    </comment>
    <comment ref="D23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4" authorId="0">
      <text>
        <r>
          <rPr>
            <b/>
            <sz val="20"/>
            <color indexed="81"/>
            <rFont val="TH SarabunPSK"/>
            <family val="2"/>
          </rPr>
          <t>ผลรวมถ่วงน้ำหนัก
ของผลงานทางวิชาการ
ของอาจารย์ประจำหลักสูตร</t>
        </r>
      </text>
    </comment>
    <comment ref="D24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6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ประจำหลักสูตรที่มี
คุณวุฒิปริญญาเอก</t>
        </r>
      </text>
    </comment>
    <comment ref="D26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7" authorId="0">
      <text>
        <r>
          <rPr>
            <b/>
            <sz val="20"/>
            <color indexed="81"/>
            <rFont val="TH SarabunPSK"/>
            <family val="2"/>
          </rPr>
          <t>จำนวนอาจารย์ประจำหลักสูตร
ที่ดำรงตำแหน่งทางวิชาการ</t>
        </r>
      </text>
    </comment>
    <comment ref="D27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8" authorId="0">
      <text>
        <r>
          <rPr>
            <b/>
            <sz val="20"/>
            <color indexed="81"/>
            <rFont val="TH SarabunPSK"/>
            <family val="2"/>
          </rPr>
          <t>ผลรวมถ่วงน้ำหนัก
ของผลงานทางวิชาการ
ของอาจารย์ประจำหลักสูตร</t>
        </r>
      </text>
    </comment>
    <comment ref="D28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30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ประจำหลักสูตรที่มี
คุณวุฒิปริญญาเอก</t>
        </r>
      </text>
    </comment>
    <comment ref="D30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31" authorId="0">
      <text>
        <r>
          <rPr>
            <b/>
            <sz val="20"/>
            <color indexed="81"/>
            <rFont val="TH SarabunPSK"/>
            <family val="2"/>
          </rPr>
          <t>จำนวนอาจารย์ประจำหลักสูตร
ที่ดำรงตำแหน่งทางวิชาการ</t>
        </r>
      </text>
    </comment>
    <comment ref="D31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32" authorId="0">
      <text>
        <r>
          <rPr>
            <b/>
            <sz val="20"/>
            <color indexed="81"/>
            <rFont val="TH SarabunPSK"/>
            <family val="2"/>
          </rPr>
          <t>ผลรวมถ่วงน้ำหนัก
ของผลงานทางวิชาการ
ของอาจารย์ประจำหลักสูตร</t>
        </r>
      </text>
    </comment>
    <comment ref="D32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F33" authorId="0">
      <text>
        <r>
          <rPr>
            <b/>
            <sz val="20"/>
            <color indexed="81"/>
            <rFont val="TH SarabunPSK"/>
            <family val="2"/>
          </rPr>
          <t>จำนวนบทความ
ที่ได้รับการอ้างอิง</t>
        </r>
      </text>
    </comment>
    <comment ref="H33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F34" authorId="0">
      <text>
        <r>
          <rPr>
            <b/>
            <sz val="20"/>
            <color indexed="81"/>
            <rFont val="TH SarabunPSK"/>
            <family val="2"/>
          </rPr>
          <t>จำนวนบทความ
ที่ได้รับการอ้างอิง</t>
        </r>
      </text>
    </comment>
    <comment ref="H34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F35" authorId="0">
      <text>
        <r>
          <rPr>
            <b/>
            <sz val="20"/>
            <color indexed="81"/>
            <rFont val="TH SarabunPSK"/>
            <family val="2"/>
          </rPr>
          <t>จำนวนบทความ
ที่ได้รับการอ้างอิง</t>
        </r>
      </text>
    </comment>
    <comment ref="H35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36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36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37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37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38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38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39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39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40" authorId="0">
      <text>
        <r>
          <rPr>
            <b/>
            <sz val="20"/>
            <color indexed="81"/>
            <rFont val="TH SarabunPSK"/>
            <family val="2"/>
          </rPr>
          <t>1. อาจารย์ประจำหลักสูตรอย่างน้อย
ร้อยละ 80 มีส่วนร่วมในการประชุม
เพื่อวางแผน ติดตาม และทบทวน
การดำเนินงานหลักสูตร</t>
        </r>
      </text>
    </comment>
    <comment ref="C40" authorId="0">
      <text>
        <r>
          <rPr>
            <b/>
            <sz val="20"/>
            <color indexed="81"/>
            <rFont val="TH SarabunPSK"/>
            <family val="2"/>
          </rPr>
          <t>2. มีรายละเอียดของหลักสูตร ตามแบบ
มคอ. 2 ที่สอดคล้องกับกรอบมาตรฐาน
คุณวุฒิแห่งชาติ หรือมาตรฐานคุณวุฒิ
สาขา/สาขาวิชา (ถ้ามี)</t>
        </r>
      </text>
    </comment>
    <comment ref="D40" authorId="0">
      <text>
        <r>
          <rPr>
            <b/>
            <sz val="20"/>
            <color indexed="81"/>
            <rFont val="TH SarabunPSK"/>
            <family val="2"/>
          </rPr>
          <t>3. มีรายละเอียดของรายวิชา และ
รายละเอียดของประสบการณ์ภาคสนาม
(ถ้ามี) ตามแบบ มคอ. 3 และ มคอ. 4
อย่างน้อยก่อนการเปิดสอนในแต่ละภาค
การศึกษาให้ครบทุกรายวิชา</t>
        </r>
      </text>
    </comment>
    <comment ref="E40" authorId="0">
      <text>
        <r>
          <rPr>
            <b/>
            <sz val="20"/>
            <color indexed="81"/>
            <rFont val="TH SarabunPSK"/>
            <family val="2"/>
          </rPr>
          <t>4. จัดทำรายงานผลการดำเนินการของรายวิชา
และรายงานผลการดำเนินการของประสบการณ์
ภาคสนาม (ถ้ามี) ตามแบบ มคอ. 5 และ มคอ. 6
ภายใน 30 วัน หลังสิ้นสุดภาคการศึกษาที่เปิดสอน
ให้ครบทุกรายวิชา</t>
        </r>
      </text>
    </comment>
    <comment ref="F40" authorId="0">
      <text>
        <r>
          <rPr>
            <b/>
            <sz val="20"/>
            <color indexed="81"/>
            <rFont val="TH SarabunPSK"/>
            <family val="2"/>
          </rPr>
          <t>5. จัดทำรายงานผลการดำเนินการ
ของหลักสูตร ตามแบบ มคอ. 7 
ภายใน 60 วัน หลังสิ้นสุดปีการศึกษา</t>
        </r>
      </text>
    </comment>
    <comment ref="G40" authorId="0">
      <text>
        <r>
          <rPr>
            <b/>
            <sz val="20"/>
            <color indexed="81"/>
            <rFont val="TH SarabunPSK"/>
            <family val="2"/>
          </rPr>
          <t>6. มีการทวนสอบผลสัมฤทธิ์ของนักศึกษาตาม
มาตรฐานผลการเรียนรู้ที่กำหนดใน มคอ.3 
และ มคอ.4 (ถ้ามี) อย่างน้อยร้อยละ 25 ของ
รายวิชาที่เปิดสอนในแต่ละปีการศึกษา</t>
        </r>
      </text>
    </comment>
    <comment ref="H40" authorId="0">
      <text>
        <r>
          <rPr>
            <b/>
            <sz val="20"/>
            <color indexed="81"/>
            <rFont val="TH SarabunPSK"/>
            <family val="2"/>
          </rPr>
          <t>7. มีการพัฒนา/ปรับปรุงการจัด
การเรียนการสอน กลยุทธ์การสอน
หรือการประเมินผลการเรียนรู้ จาก
ผลการประเมินการดำเนินงานที่
รายงานใน มคอ.7 ปีที่แล้ว</t>
        </r>
      </text>
    </comment>
    <comment ref="I40" authorId="0">
      <text>
        <r>
          <rPr>
            <b/>
            <sz val="20"/>
            <color indexed="81"/>
            <rFont val="TH SarabunPSK"/>
            <family val="2"/>
          </rPr>
          <t>8. อาจารย์ใหม่ (ถ้ามี) ทุกคน
ได้รับการปฐมนิเทศหรือคำแนะนำ
ด้านการจัดการเรียนการสอน</t>
        </r>
      </text>
    </comment>
    <comment ref="J40" authorId="0">
      <text>
        <r>
          <rPr>
            <b/>
            <sz val="20"/>
            <color indexed="81"/>
            <rFont val="TH SarabunPSK"/>
            <family val="2"/>
          </rPr>
          <t>9. อาจารย์ประจำทุกคนได้รับ
การพัฒนาทางวิชาการ และ/หรือ
วิชาชีพ อย่างน้อยปีละหนึ่งครั้ง</t>
        </r>
      </text>
    </comment>
    <comment ref="B41" authorId="0">
      <text>
        <r>
          <rPr>
            <b/>
            <sz val="20"/>
            <color indexed="81"/>
            <rFont val="TH SarabunPSK"/>
            <family val="2"/>
          </rPr>
          <t>10. จำนวนบุคลากรสนับสนุนการ
เรียนการสอน (ถ้ามี) ได้รับการพัฒนา
วิชาการ และ/หรือ วิชาชีพ ไม่น้อย
กว่าร้อยละ 50 ต่อปี</t>
        </r>
      </text>
    </comment>
    <comment ref="C41" authorId="0">
      <text>
        <r>
          <rPr>
            <b/>
            <sz val="20"/>
            <color indexed="81"/>
            <rFont val="TH SarabunPSK"/>
            <family val="2"/>
          </rPr>
          <t>11. ระดับความพึงพอใจของ
นักศึกษาปีสุดท้าย/บัณฑิตใหม่ที่มี
ต่อคุณภาพหลักสูตรเฉลี่ยไม่น้อย
กว่า 3.5 จากคะแนนเต็ม 5.0</t>
        </r>
      </text>
    </comment>
    <comment ref="D41" authorId="0">
      <text>
        <r>
          <rPr>
            <b/>
            <sz val="20"/>
            <color indexed="81"/>
            <rFont val="TH SarabunPSK"/>
            <family val="2"/>
          </rPr>
          <t>12. ระดับความพึงพอใจของ
ผู้ใช้บัณฑิตที่มีต่อบัณฑิตใหม่
เฉลี่ยไม่น้อยกว่า 3.5 จาก
คะแนนเต็ม 5.0</t>
        </r>
      </text>
    </comment>
    <comment ref="E41" authorId="0">
      <text>
        <r>
          <rPr>
            <b/>
            <sz val="20"/>
            <color indexed="81"/>
            <rFont val="TH SarabunPSK"/>
            <family val="2"/>
          </rPr>
          <t>13. การพัฒนาทักษะในหลักสูตรที่มี มคอ 1</t>
        </r>
      </text>
    </comment>
    <comment ref="F41" authorId="0">
      <text>
        <r>
          <rPr>
            <b/>
            <sz val="20"/>
            <color indexed="81"/>
            <rFont val="TH SarabunPSK"/>
            <family val="2"/>
          </rPr>
          <t xml:space="preserve">14. </t>
        </r>
      </text>
    </comment>
    <comment ref="G41" authorId="0">
      <text>
        <r>
          <rPr>
            <b/>
            <sz val="20"/>
            <color indexed="81"/>
            <rFont val="TH SarabunPSK"/>
            <family val="2"/>
          </rPr>
          <t xml:space="preserve">15. </t>
        </r>
      </text>
    </comment>
    <comment ref="H41" authorId="0">
      <text>
        <r>
          <rPr>
            <b/>
            <sz val="20"/>
            <color indexed="81"/>
            <rFont val="TH SarabunPSK"/>
            <family val="2"/>
          </rPr>
          <t xml:space="preserve">16. </t>
        </r>
      </text>
    </comment>
    <comment ref="I41" authorId="0">
      <text>
        <r>
          <rPr>
            <b/>
            <sz val="20"/>
            <color indexed="81"/>
            <rFont val="TH SarabunPSK"/>
            <family val="2"/>
          </rPr>
          <t xml:space="preserve">17. </t>
        </r>
      </text>
    </comment>
    <comment ref="J41" authorId="0">
      <text>
        <r>
          <rPr>
            <b/>
            <sz val="20"/>
            <color indexed="81"/>
            <rFont val="TH SarabunPSK"/>
            <family val="2"/>
          </rPr>
          <t xml:space="preserve">18. </t>
        </r>
      </text>
    </comment>
    <comment ref="B42" authorId="0">
      <text>
        <r>
          <rPr>
            <b/>
            <sz val="20"/>
            <color indexed="81"/>
            <rFont val="TH SarabunPSK"/>
            <family val="2"/>
          </rPr>
          <t xml:space="preserve">19. </t>
        </r>
      </text>
    </comment>
    <comment ref="C42" authorId="0">
      <text>
        <r>
          <rPr>
            <b/>
            <sz val="20"/>
            <color indexed="81"/>
            <rFont val="TH SarabunPSK"/>
            <family val="2"/>
          </rPr>
          <t xml:space="preserve">20. </t>
        </r>
      </text>
    </comment>
    <comment ref="D42" authorId="0">
      <text>
        <r>
          <rPr>
            <b/>
            <sz val="20"/>
            <color indexed="81"/>
            <rFont val="TH SarabunPSK"/>
            <family val="2"/>
          </rPr>
          <t>ให่ใส่เลข 1 เลข 2 หรือเลข 3
เมื่อ มคอ 2 ในหมวดที่ 7 ข้อ 7 ระบุว่า
1. ต้องควบคุมกำกับให้ตัวบ่งชี้ใน 5 ข้อแรกผ่าน
2. ไม่ต้องควบคุมกำกับให้ตัวบ่งชี้ใน 5 ข้อแรกต้องผ่านทุกข้อ
และเมื่อมีมติ จากสภาสถาบัน อนุญาตให้ปรับจำนวนข้อของ
TQF ในหลักสูตร ให้ใส่เลข 3</t>
        </r>
      </text>
    </comment>
    <comment ref="F42" authorId="0">
      <text>
        <r>
          <rPr>
            <b/>
            <sz val="20"/>
            <color indexed="81"/>
            <rFont val="TH SarabunPSK"/>
            <family val="2"/>
          </rPr>
          <t>จำนวนข้อตามตัวบ่งชี้การดำเนินงานตาม
กรอบมาตรฐานคุณวุฒิระดับอุดมศึกษา
ที่ระบุไว้ในหลักสูตรแต่ละปี</t>
        </r>
      </text>
    </comment>
    <comment ref="B43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43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</commentList>
</comments>
</file>

<file path=xl/sharedStrings.xml><?xml version="1.0" encoding="utf-8"?>
<sst xmlns="http://schemas.openxmlformats.org/spreadsheetml/2006/main" count="375" uniqueCount="137">
  <si>
    <t xml:space="preserve">     1. จำนวนอาจารย์ประจำหลักสูตร</t>
  </si>
  <si>
    <t xml:space="preserve">     2. คุณสมบัติของอาจารย์ประจำหลักสูตร</t>
  </si>
  <si>
    <t xml:space="preserve">     3. คุณสมบัติของอาจารย์ผู้รับผิดชอบหลักสูตร</t>
  </si>
  <si>
    <t xml:space="preserve">     4. คุณสมบัติของอาจารย์ผู้สอน</t>
  </si>
  <si>
    <t xml:space="preserve">     5. คุณสมบัติของอาจารย์ที่ปรึกษาวิทยานิพนธ์หลักและอาจารย์ที่ปรึกษาการค้นคว้าอิสระ
</t>
  </si>
  <si>
    <t xml:space="preserve">     6. คุณสมบัติของอาจารย์ที่ปรึกษาวิทยานิพนธ์ร่วม 
    (ถ้ามี)
</t>
  </si>
  <si>
    <t xml:space="preserve">     7. คุณสมบัติของอาจารย์ผู้สอบวิทยานิพนธ์</t>
  </si>
  <si>
    <t xml:space="preserve">     8. การตีพิมพ์เผยแพร่ผลงานของผู้สำเร็จการศึกษา</t>
  </si>
  <si>
    <t xml:space="preserve">     9. ภาระงานอาจารย์ที่ปรึกษาวิทยานิพนธ์และการ
ค้นคว้าอิสระในระดับบัณฑิตศึกษา
</t>
  </si>
  <si>
    <t xml:space="preserve">     10. อาจารย์ที่ปรึกษาวิทยานิพนธ์และการค้นคว้าอิสระในระดับบัณฑิตศึกษามีผลงานวิจัยอย่างต่อเนื่องและสม่ำเสมอ</t>
  </si>
  <si>
    <t>1.1 การบริหารจัดการหลักสูตรตามเกณฑ์มาตรฐานหลักสูตรที่กำหนดโดย สกอ.</t>
  </si>
  <si>
    <t>เกณฑ์การประเมิน</t>
  </si>
  <si>
    <t>ตัวบ่งชี้</t>
  </si>
  <si>
    <t>คะแนนประเมิน</t>
  </si>
  <si>
    <t>หมายเหตุ
(อธิบายการให้คะแนนที่แตกต่างไปจาก มคอ.7 หรืออธิบายการปฏิบัติที่ดี)</t>
  </si>
  <si>
    <t>องค์ประกอบที่  2  บัณฑิต</t>
  </si>
  <si>
    <t>2.1 คุณภาพบัณฑิตตามกรอบมาตรฐานคุณวุฒิระดับอุดมศึกษาแห่งชาติ</t>
  </si>
  <si>
    <t>องค์ประกอบที่  3  นักศึกษา</t>
  </si>
  <si>
    <t>3.1 การรับนักศึกษา</t>
  </si>
  <si>
    <t>3.2 การส่งเสริมและพัฒนานักศึกษา</t>
  </si>
  <si>
    <t>3.3 ผลที่เกิดกับนักศึกษา</t>
  </si>
  <si>
    <t>องค์ประกอบที่  4  อาจารย์</t>
  </si>
  <si>
    <t>4.1 การบริหารและพัฒนาอาจารย์</t>
  </si>
  <si>
    <t>4.3 ผลที่เกิดกับอาจารย์</t>
  </si>
  <si>
    <t xml:space="preserve">องค์ประกอบที่  5  หลักสูตร  การเรียนการสอน การประเมินผู้เรียน  </t>
  </si>
  <si>
    <t>5.1 สาระของรายวิชาในหลักสูตร</t>
  </si>
  <si>
    <t>5.2 การวางระบบผู้สอนและกระบวนการจัดการเรียนการสอน</t>
  </si>
  <si>
    <t>5.3 การประเมินผู้เรียน</t>
  </si>
  <si>
    <t>5.4 ผลการดำเนินงานหลักสูตรตามกรอบมาตรฐานคุณวุฒิ ระดับอุดมศึกษาแห่งชาติ</t>
  </si>
  <si>
    <t>องค์ประกอบที่  6  สิ่งสนับสนุนการเรียนรู้</t>
  </si>
  <si>
    <t>6.1  สิ่งสนับสนุนการเรียนรู้</t>
  </si>
  <si>
    <t>ผ่าน</t>
  </si>
  <si>
    <t>ไม่ผ่าน</t>
  </si>
  <si>
    <t xml:space="preserve"> </t>
  </si>
  <si>
    <t>ผลการดำเนินงาน</t>
  </si>
  <si>
    <t>ใส่ชื่อหลักสูตรที่ทำการประเมิน</t>
  </si>
  <si>
    <r>
      <rPr>
        <b/>
        <sz val="20"/>
        <rFont val="TH SarabunPSK"/>
        <family val="2"/>
      </rPr>
      <t>(เลข</t>
    </r>
    <r>
      <rPr>
        <b/>
        <sz val="20"/>
        <color rgb="FF0000CC"/>
        <rFont val="TH SarabunPSK"/>
        <family val="2"/>
      </rPr>
      <t xml:space="preserve"> 1 แทนระดับ ปริญญาตรี,</t>
    </r>
    <r>
      <rPr>
        <b/>
        <sz val="20"/>
        <color rgb="FFFF0000"/>
        <rFont val="TH SarabunPSK"/>
        <family val="2"/>
      </rPr>
      <t xml:space="preserve"> 2 = ปริญญาโท,</t>
    </r>
    <r>
      <rPr>
        <b/>
        <sz val="20"/>
        <color rgb="FF0000CC"/>
        <rFont val="TH SarabunPSK"/>
        <family val="2"/>
      </rPr>
      <t xml:space="preserve"> </t>
    </r>
    <r>
      <rPr>
        <b/>
        <sz val="20"/>
        <color theme="9" tint="-0.499984740745262"/>
        <rFont val="TH SarabunPSK"/>
        <family val="2"/>
      </rPr>
      <t>3 = ปริญญาเอก</t>
    </r>
    <r>
      <rPr>
        <b/>
        <sz val="20"/>
        <rFont val="TH SarabunPSK"/>
        <family val="2"/>
      </rPr>
      <t>)</t>
    </r>
  </si>
  <si>
    <t>ช่องนี้ให้ใส่เลขแทนระดับปริญญา</t>
  </si>
  <si>
    <t/>
  </si>
  <si>
    <t>ตัวบ่งชี้คุณภาพ</t>
  </si>
  <si>
    <t xml:space="preserve"> ผลการดำเนินงาน</t>
  </si>
  <si>
    <t>คะแนนการประเมิน
(ตามเกณฑ์ สกอ.)</t>
  </si>
  <si>
    <t>ตัวตั้ง</t>
  </si>
  <si>
    <t>ผลลัพธ์
(% หรือสัดส่วน)</t>
  </si>
  <si>
    <t>ตัวหาร</t>
  </si>
  <si>
    <t>เกณฑ์ข้อ 1 ต้องใส่ Y หรือ N</t>
  </si>
  <si>
    <t>เกณฑ์ข้อ 2 ต้องใส่ Y หรือ N</t>
  </si>
  <si>
    <t>เกณฑ์ข้อ 11 ต้องใส่ Y หรือ N</t>
  </si>
  <si>
    <t>เป็นไปตามเกณฑ์ใส่ Y, ไม่ใช่ใส่ N</t>
  </si>
  <si>
    <t>ใส่ผลประเมินเกณฑ์ข้อ 1</t>
  </si>
  <si>
    <t>ใส่ผลประเมินเกณฑ์ข้อ 2</t>
  </si>
  <si>
    <t>ใส่ผลประเมินเกณฑ์ข้อ 3</t>
  </si>
  <si>
    <t>ใส่ผลประเมินเกณฑ์ข้อ 4</t>
  </si>
  <si>
    <t>ใส่ผลประเมินเกณฑ์ข้อ 5</t>
  </si>
  <si>
    <t>ถ้ามี อจ ที่ปรึกษาร่วม ให้ใส่ผลประเมินเกณฑ์ข้อ 6</t>
  </si>
  <si>
    <t>ใส่ผลประเมินเกณฑ์ข้อ 7</t>
  </si>
  <si>
    <t>ใส่ผลประเมินเกณฑ์ข้อ 8</t>
  </si>
  <si>
    <t>ใส่ผลประเมินเกณฑ์ข้อ 9</t>
  </si>
  <si>
    <t>ใส่ผลประเมินเกณฑ์ข้อ 10</t>
  </si>
  <si>
    <t>ใส่ผลประเมินเกณฑ์ข้อ 11</t>
  </si>
  <si>
    <t>2.1 คุณภาพบัณฑิตตามกรอบมาตรฐานคุณวุฒิ ระดับอุดมศึกษาแห่งชาติ</t>
  </si>
  <si>
    <t>2.2 (ปริญญาตรี) ร้อยละของบัณฑิตปริญญาตรีที่ได้งานทำหรือประกอบอาชีพอิสระภายใน 1 ปี</t>
  </si>
  <si>
    <t>2.2 (ปริญญาโท) ผลงานของนักศึกษาและผู้สำเร็จการศึกษาในระดับปริญญาโทที่ได้รับการตีพิมพ์หรือเผยแพร่</t>
  </si>
  <si>
    <t>2.2 (ปริญญาเอก) ผลงานของนักศึกษาและผู้สำเร็จการศึกษาในระดับปริญญาเอกที่ได้รับการตีพิมพ์หรือเผยแพร่</t>
  </si>
  <si>
    <r>
      <t xml:space="preserve">4.2 คุณภาพอาจารย์ </t>
    </r>
    <r>
      <rPr>
        <b/>
        <sz val="16"/>
        <color rgb="FFFF0000"/>
        <rFont val="TH SarabunPSK"/>
        <family val="2"/>
      </rPr>
      <t>หลักสูตรปริญญาตรี</t>
    </r>
  </si>
  <si>
    <r>
      <t xml:space="preserve">     อาจารย์ประจำ</t>
    </r>
    <r>
      <rPr>
        <b/>
        <sz val="16"/>
        <color rgb="FFFF0000"/>
        <rFont val="TH SarabunPSK"/>
        <family val="2"/>
      </rPr>
      <t>หลักสูตรปริญญาตรี</t>
    </r>
    <r>
      <rPr>
        <b/>
        <sz val="16"/>
        <color theme="1"/>
        <rFont val="TH SarabunPSK"/>
        <family val="2"/>
      </rPr>
      <t xml:space="preserve"> ที่มีคุณวุฒิปริญญาเอก</t>
    </r>
  </si>
  <si>
    <r>
      <t xml:space="preserve">     อาจารย์ประจำ</t>
    </r>
    <r>
      <rPr>
        <b/>
        <sz val="16"/>
        <color rgb="FFFF0000"/>
        <rFont val="TH SarabunPSK"/>
        <family val="2"/>
      </rPr>
      <t>หลักสูตรปริญญาตรี</t>
    </r>
    <r>
      <rPr>
        <b/>
        <sz val="16"/>
        <color theme="1"/>
        <rFont val="TH SarabunPSK"/>
        <family val="2"/>
      </rPr>
      <t xml:space="preserve"> ที่ดำรงตำแหน่งทางวิชาการ</t>
    </r>
  </si>
  <si>
    <r>
      <t xml:space="preserve">     ผลงานทางวิชาการของอาจารย์ประจำ</t>
    </r>
    <r>
      <rPr>
        <b/>
        <sz val="16"/>
        <color rgb="FFFF0000"/>
        <rFont val="TH SarabunPSK"/>
        <family val="2"/>
      </rPr>
      <t>หลักสูตรปริญญาตรี</t>
    </r>
  </si>
  <si>
    <r>
      <t xml:space="preserve">4.2 คุณภาพอาจารย์ </t>
    </r>
    <r>
      <rPr>
        <b/>
        <sz val="16"/>
        <color rgb="FF0000CC"/>
        <rFont val="TH SarabunPSK"/>
        <family val="2"/>
      </rPr>
      <t>หลักสูตรปริญญาโท</t>
    </r>
  </si>
  <si>
    <r>
      <t xml:space="preserve">     อาจารย์ประจำ</t>
    </r>
    <r>
      <rPr>
        <b/>
        <sz val="16"/>
        <color rgb="FF0000CC"/>
        <rFont val="TH SarabunPSK"/>
        <family val="2"/>
      </rPr>
      <t>หลักสูตรปริญญาโท</t>
    </r>
    <r>
      <rPr>
        <b/>
        <sz val="16"/>
        <color theme="1"/>
        <rFont val="TH SarabunPSK"/>
        <family val="2"/>
      </rPr>
      <t xml:space="preserve"> ที่มีคุณวุฒิปริญญาเอก</t>
    </r>
  </si>
  <si>
    <r>
      <t xml:space="preserve">     อาจารย์ประจำ</t>
    </r>
    <r>
      <rPr>
        <b/>
        <sz val="16"/>
        <color rgb="FF0000CC"/>
        <rFont val="TH SarabunPSK"/>
        <family val="2"/>
      </rPr>
      <t>หลักสูตรปริญญาโท</t>
    </r>
    <r>
      <rPr>
        <b/>
        <sz val="16"/>
        <color theme="1"/>
        <rFont val="TH SarabunPSK"/>
        <family val="2"/>
      </rPr>
      <t xml:space="preserve"> ที่ดำรงตำแหน่งทางวิชาการ</t>
    </r>
  </si>
  <si>
    <r>
      <t xml:space="preserve">     ผลงานทางวิชาการของอาจารย์ประจำ</t>
    </r>
    <r>
      <rPr>
        <b/>
        <sz val="16"/>
        <color rgb="FF0000CC"/>
        <rFont val="TH SarabunPSK"/>
        <family val="2"/>
      </rPr>
      <t>หลักสูตรปริญญาโท</t>
    </r>
  </si>
  <si>
    <r>
      <t xml:space="preserve">4.2 คุณภาพอาจารย์ </t>
    </r>
    <r>
      <rPr>
        <b/>
        <sz val="16"/>
        <color rgb="FFFF0000"/>
        <rFont val="TH SarabunPSK"/>
        <family val="2"/>
      </rPr>
      <t>หลักสูตรปริญญาเอก</t>
    </r>
  </si>
  <si>
    <r>
      <t xml:space="preserve">     อาจารย์ประจำ</t>
    </r>
    <r>
      <rPr>
        <b/>
        <sz val="16"/>
        <color rgb="FFFF0000"/>
        <rFont val="TH SarabunPSK"/>
        <family val="2"/>
      </rPr>
      <t>หลักสูตรปริญญาเอก</t>
    </r>
    <r>
      <rPr>
        <b/>
        <sz val="16"/>
        <color theme="1"/>
        <rFont val="TH SarabunPSK"/>
        <family val="2"/>
      </rPr>
      <t xml:space="preserve"> ที่มีคุณวุฒิปริญญาเอก</t>
    </r>
  </si>
  <si>
    <r>
      <t xml:space="preserve">     อาจารย์ประจำ</t>
    </r>
    <r>
      <rPr>
        <b/>
        <sz val="16"/>
        <color rgb="FFFF0000"/>
        <rFont val="TH SarabunPSK"/>
        <family val="2"/>
      </rPr>
      <t>หลักสูตรปริญญาเอก</t>
    </r>
    <r>
      <rPr>
        <b/>
        <sz val="16"/>
        <color theme="1"/>
        <rFont val="TH SarabunPSK"/>
        <family val="2"/>
      </rPr>
      <t xml:space="preserve"> ที่ดำรงตำแหน่งทางวิชาการ</t>
    </r>
  </si>
  <si>
    <r>
      <t xml:space="preserve">     ผลงานทางวิชาการของอาจารย์ประจำ</t>
    </r>
    <r>
      <rPr>
        <b/>
        <sz val="16"/>
        <color rgb="FFFF0000"/>
        <rFont val="TH SarabunPSK"/>
        <family val="2"/>
      </rPr>
      <t>หลักสูตรปริญญาเอก</t>
    </r>
  </si>
  <si>
    <r>
      <t xml:space="preserve">     </t>
    </r>
    <r>
      <rPr>
        <b/>
        <sz val="16"/>
        <color rgb="FFC00000"/>
        <rFont val="TH SarabunPSK"/>
        <family val="2"/>
      </rPr>
      <t>จำนวนบทความของอาจารย์ประจำหลักสูตร</t>
    </r>
    <r>
      <rPr>
        <b/>
        <sz val="16"/>
        <color rgb="FF660066"/>
        <rFont val="TH SarabunPSK"/>
        <family val="2"/>
      </rPr>
      <t>ปริญญาเอก</t>
    </r>
    <r>
      <rPr>
        <b/>
        <sz val="16"/>
        <color rgb="FFC00000"/>
        <rFont val="TH SarabunPSK"/>
        <family val="2"/>
      </rPr>
      <t>ที่ได้รับการอ้างอิง</t>
    </r>
  </si>
  <si>
    <t>วิทย์และเทคโนโลยี</t>
  </si>
  <si>
    <r>
      <t xml:space="preserve">          </t>
    </r>
    <r>
      <rPr>
        <b/>
        <sz val="16"/>
        <color rgb="FFC00000"/>
        <rFont val="TH SarabunPSK"/>
        <family val="2"/>
      </rPr>
      <t>ในฐานข้อมูล TCI และ SCOPUS ต่อจำนวนอาจารย์ประจำหลักสูตร</t>
    </r>
  </si>
  <si>
    <t>วิทย์สุขภาพ</t>
  </si>
  <si>
    <t>มนุษย์สังคม</t>
  </si>
  <si>
    <t>5.4 ผลการดำเนินงานหลักสูตรตามกรอบมาตรฐานคุณวุฒิระดับอุดมศึกษาแห่งชาติ</t>
  </si>
  <si>
    <t>เกณฑ์ข้อ 3 ต้องใส่ Y หรือ N</t>
  </si>
  <si>
    <t>เกณฑ์ข้อ 4 ต้องใส่ Y หรือ N</t>
  </si>
  <si>
    <t>เกณฑ์ข้อ 5 ต้องใส่ Y หรือ N</t>
  </si>
  <si>
    <t>6.1 สิ่งสนับสนุนการเรียนรู้</t>
  </si>
  <si>
    <t>คะแนนเฉลี่ยของ
ตัวบ่งชี้ในองค์ประกอบที่ 2-6</t>
  </si>
  <si>
    <t>ผลการประเมินระดับหลักสูตร</t>
  </si>
  <si>
    <t>นักศึกษา</t>
  </si>
  <si>
    <t xml:space="preserve">เป้า </t>
  </si>
  <si>
    <t>ประเมิน</t>
  </si>
  <si>
    <t>คะแนน</t>
  </si>
  <si>
    <t>เทียบ 5 คะแนน</t>
  </si>
  <si>
    <t>หมายเหตุที่ได้ 4 คะแนน</t>
  </si>
  <si>
    <t>&lt;80</t>
  </si>
  <si>
    <t>ผลลัพธ์</t>
  </si>
  <si>
    <t xml:space="preserve">  </t>
  </si>
  <si>
    <t>y</t>
  </si>
  <si>
    <t xml:space="preserve"> =80</t>
  </si>
  <si>
    <t xml:space="preserve"> =100</t>
  </si>
  <si>
    <t>&gt;80</t>
  </si>
  <si>
    <t>&lt;90</t>
  </si>
  <si>
    <t xml:space="preserve"> =90</t>
  </si>
  <si>
    <t>&lt;95</t>
  </si>
  <si>
    <t>&lt;100</t>
  </si>
  <si>
    <t xml:space="preserve"> =95</t>
  </si>
  <si>
    <t>ตารางการวิเคราะห์คุณภาพการศึกษาภายในระดับหลักสูตร</t>
  </si>
  <si>
    <t>องค์ ประกอบ ที่</t>
  </si>
  <si>
    <t>จำนวนตัวบ่งชี้</t>
  </si>
  <si>
    <t>I</t>
  </si>
  <si>
    <t>P</t>
  </si>
  <si>
    <t>O</t>
  </si>
  <si>
    <t>คะแนนเฉลี่ยของทุกตัวบ่งชี้ในองค์ประกอบที่ 2-6</t>
  </si>
  <si>
    <t>ผลการประเมิน</t>
  </si>
  <si>
    <t>0.01 – 2.00 ระดับคุณภาพน้อย</t>
  </si>
  <si>
    <t>2.01 – 3.00 ระดับคุณภาพปานกลาง</t>
  </si>
  <si>
    <t>3.01 – 4.00 ระดับคุณภาพดี</t>
  </si>
  <si>
    <t>4.01 – 5.00 ระดับคุณภาพดีมาก</t>
  </si>
  <si>
    <t>รวม</t>
  </si>
  <si>
    <t>คะแนนเฉลี่ย</t>
  </si>
  <si>
    <t>หลักสูตรไม่ได้มาตรฐาน</t>
  </si>
  <si>
    <t>หลักสูตรได้มาตรฐาน</t>
  </si>
  <si>
    <r>
      <t xml:space="preserve">2.2 </t>
    </r>
    <r>
      <rPr>
        <sz val="16"/>
        <color rgb="FFFF0000"/>
        <rFont val="Angsana New"/>
        <family val="1"/>
      </rPr>
      <t>(ปริญญาเอก)</t>
    </r>
    <r>
      <rPr>
        <sz val="16"/>
        <rFont val="Angsana New"/>
        <family val="1"/>
      </rPr>
      <t xml:space="preserve"> ผลงานของนักศึกษาและผู้สำเร็จการศึกษาในระดับปริญญาเอกที่ได้รับการตีพิมพ์หรือเผยแพร่</t>
    </r>
  </si>
  <si>
    <t>คำชี้แจง</t>
  </si>
  <si>
    <r>
      <t>1. กรอกผลการดำเนินงานใน</t>
    </r>
    <r>
      <rPr>
        <b/>
        <u/>
        <sz val="16"/>
        <color rgb="FF00B050"/>
        <rFont val="Angsana New"/>
        <family val="1"/>
      </rPr>
      <t xml:space="preserve">ช่อง สีฟ้า  </t>
    </r>
    <r>
      <rPr>
        <b/>
        <sz val="16"/>
        <color rgb="FF00B050"/>
        <rFont val="Angsana New"/>
        <family val="1"/>
      </rPr>
      <t xml:space="preserve">  มี 2  ส่วน</t>
    </r>
  </si>
  <si>
    <r>
      <t xml:space="preserve">   </t>
    </r>
    <r>
      <rPr>
        <sz val="16"/>
        <color rgb="FF0000FF"/>
        <rFont val="Angsana New"/>
        <family val="1"/>
      </rPr>
      <t xml:space="preserve"> 1.1 ตัวบ่งชี้เชิงปริมาณ  ตัวตั้งใส่บรรทัดบน  ตัวหารใส่บรรทัดล่าง</t>
    </r>
  </si>
  <si>
    <r>
      <t xml:space="preserve">    </t>
    </r>
    <r>
      <rPr>
        <sz val="16"/>
        <color rgb="FF0000FF"/>
        <rFont val="Angsana New"/>
        <family val="1"/>
      </rPr>
      <t>1.2  ตัวบ่งชี้เชิงคุณภาพ ใส่แต่ตัวเลขข้อที่ดำเนินการได้</t>
    </r>
    <r>
      <rPr>
        <b/>
        <sz val="16"/>
        <color theme="1"/>
        <rFont val="Angsana New"/>
        <family val="1"/>
      </rPr>
      <t xml:space="preserve"> </t>
    </r>
    <r>
      <rPr>
        <b/>
        <sz val="16"/>
        <color rgb="FFFF0000"/>
        <rFont val="Angsana New"/>
        <family val="1"/>
      </rPr>
      <t>(ไม่ต้องใส่คำว่าข้อ)</t>
    </r>
  </si>
  <si>
    <r>
      <t xml:space="preserve">2. ถ้าจะลบตัวเลขทิ้งให้ใช้คำว่า </t>
    </r>
    <r>
      <rPr>
        <b/>
        <sz val="16"/>
        <color rgb="FFFF0000"/>
        <rFont val="Angsana New"/>
        <family val="1"/>
      </rPr>
      <t>Delete</t>
    </r>
  </si>
  <si>
    <t xml:space="preserve">    จำนวนบทความของอาจารย์ประจำหลักสูตรที่ได้รับการอ้างอิง</t>
  </si>
  <si>
    <t xml:space="preserve">     11. การปรับปรุงหลักสูตรตามรอบระยะเวลาที่กำหนด
</t>
  </si>
  <si>
    <r>
      <t xml:space="preserve">หลักสูตร </t>
    </r>
    <r>
      <rPr>
        <sz val="18"/>
        <color theme="1"/>
        <rFont val="Angsana New"/>
        <family val="1"/>
      </rPr>
      <t>..................................................................................................................</t>
    </r>
  </si>
  <si>
    <t>4.2 คุณภาพอาจารย์ หลักสูตรปริญญาเอก</t>
  </si>
  <si>
    <t xml:space="preserve">     อาจารย์ประจำหลักสูตรปริญญาเอก ที่มีคุณวุฒิปริญญาเอก</t>
  </si>
  <si>
    <t xml:space="preserve">     อาจารย์ประจำหลักสูตรปริญญาเอก ที่ดำรงตำแหน่งทางวิชาการ</t>
  </si>
  <si>
    <t xml:space="preserve">     ผลงานทางวิชาการของอาจารย์ประจำหลักสูตรปริญญาเอก</t>
  </si>
  <si>
    <t>คะแนนเฉลี่ยรวมตัวบ่งชี้   ระดับปริญญาเอก</t>
  </si>
  <si>
    <t>ระดับปริญญาเอก  เกณฑ์มาตรฐานหลักสูตร  2548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</si>
</sst>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#,##0.0"/>
  </numFmts>
  <fonts count="50"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TH SarabunPSK"/>
      <family val="2"/>
    </font>
    <font>
      <b/>
      <sz val="20"/>
      <color rgb="FF0000CC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20"/>
      <color theme="9" tint="-0.499984740745262"/>
      <name val="TH SarabunPSK"/>
      <family val="2"/>
    </font>
    <font>
      <b/>
      <sz val="22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22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rgb="FF0000CC"/>
      <name val="TH SarabunPSK"/>
      <family val="2"/>
    </font>
    <font>
      <b/>
      <sz val="18"/>
      <color theme="8" tint="-0.249977111117893"/>
      <name val="TH SarabunPSK"/>
      <family val="2"/>
    </font>
    <font>
      <b/>
      <sz val="16"/>
      <color rgb="FF0000CC"/>
      <name val="TH SarabunPSK"/>
      <family val="2"/>
    </font>
    <font>
      <b/>
      <sz val="16"/>
      <color rgb="FFC00000"/>
      <name val="TH SarabunPSK"/>
      <family val="2"/>
    </font>
    <font>
      <b/>
      <sz val="16"/>
      <color rgb="FF660066"/>
      <name val="TH SarabunPSK"/>
      <family val="2"/>
    </font>
    <font>
      <b/>
      <sz val="11"/>
      <color rgb="FFC00000"/>
      <name val="TH SarabunPSK"/>
      <family val="2"/>
    </font>
    <font>
      <b/>
      <sz val="20"/>
      <color indexed="81"/>
      <name val="TH SarabunPSK"/>
      <family val="2"/>
    </font>
    <font>
      <b/>
      <sz val="20"/>
      <color indexed="18"/>
      <name val="TH SarabunPSK"/>
      <family val="2"/>
    </font>
    <font>
      <b/>
      <sz val="20"/>
      <color indexed="10"/>
      <name val="TH SarabunPSK"/>
      <family val="2"/>
    </font>
    <font>
      <b/>
      <sz val="20"/>
      <color indexed="17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Angsana New"/>
      <family val="1"/>
    </font>
    <font>
      <b/>
      <sz val="16"/>
      <color rgb="FF0000FF"/>
      <name val="Angsana New"/>
      <family val="1"/>
    </font>
    <font>
      <sz val="16"/>
      <color theme="1"/>
      <name val="Angsana New"/>
      <family val="1"/>
    </font>
    <font>
      <sz val="16"/>
      <color rgb="FFFF0000"/>
      <name val="Angsana New"/>
      <family val="1"/>
    </font>
    <font>
      <sz val="16"/>
      <name val="Angsana New"/>
      <family val="1"/>
    </font>
    <font>
      <b/>
      <sz val="16"/>
      <color rgb="FFFF0000"/>
      <name val="Angsana New"/>
      <family val="1"/>
    </font>
    <font>
      <b/>
      <sz val="16"/>
      <color rgb="FF00B050"/>
      <name val="Angsana New"/>
      <family val="1"/>
    </font>
    <font>
      <b/>
      <sz val="18"/>
      <color theme="1"/>
      <name val="Angsana New"/>
      <family val="1"/>
    </font>
    <font>
      <sz val="11"/>
      <color indexed="81"/>
      <name val="Tahoma"/>
      <family val="2"/>
    </font>
    <font>
      <b/>
      <sz val="22"/>
      <color theme="5" tint="-0.499984740745262"/>
      <name val="TH SarabunPSK"/>
      <family val="2"/>
    </font>
    <font>
      <b/>
      <sz val="12"/>
      <name val="TH SarabunPSK"/>
      <family val="2"/>
    </font>
    <font>
      <b/>
      <sz val="20"/>
      <color rgb="FF000000"/>
      <name val="TH SarabunPSK"/>
      <family val="2"/>
    </font>
    <font>
      <b/>
      <sz val="16"/>
      <color rgb="FF000000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24"/>
      <color rgb="FF000000"/>
      <name val="TH SarabunPSK"/>
      <family val="2"/>
    </font>
    <font>
      <sz val="16"/>
      <color rgb="FF0000FF"/>
      <name val="Angsana New"/>
      <family val="1"/>
    </font>
    <font>
      <b/>
      <u/>
      <sz val="16"/>
      <color rgb="FF00B050"/>
      <name val="Angsana New"/>
      <family val="1"/>
    </font>
    <font>
      <sz val="18"/>
      <color theme="1"/>
      <name val="Angsana New"/>
      <family val="1"/>
    </font>
    <font>
      <b/>
      <sz val="20"/>
      <color theme="1"/>
      <name val="Angsana New"/>
      <family val="1"/>
    </font>
    <font>
      <b/>
      <sz val="18"/>
      <color rgb="FF0000FF"/>
      <name val="Angsana New"/>
      <family val="1"/>
    </font>
  </fonts>
  <fills count="4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B7FF"/>
        <bgColor indexed="64"/>
      </patternFill>
    </fill>
    <fill>
      <patternFill patternType="solid">
        <fgColor rgb="FFFFC78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DFFBD"/>
        <bgColor indexed="64"/>
      </patternFill>
    </fill>
    <fill>
      <patternFill patternType="solid">
        <fgColor rgb="FFE2F9FE"/>
        <bgColor indexed="64"/>
      </patternFill>
    </fill>
    <fill>
      <patternFill patternType="solid">
        <fgColor rgb="FFFEF2EC"/>
        <bgColor indexed="64"/>
      </patternFill>
    </fill>
    <fill>
      <patternFill patternType="solid">
        <fgColor rgb="FFEAE1EB"/>
        <bgColor indexed="64"/>
      </patternFill>
    </fill>
    <fill>
      <patternFill patternType="solid">
        <fgColor rgb="FFFFE1F6"/>
        <bgColor indexed="64"/>
      </patternFill>
    </fill>
    <fill>
      <patternFill patternType="solid">
        <fgColor rgb="FF8BFF8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5FFC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E2F0D9"/>
        <bgColor indexed="64"/>
      </patternFill>
    </fill>
    <fill>
      <patternFill patternType="solid">
        <fgColor rgb="FFFCECE8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rgb="FFEFE5F7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EFEE8"/>
        <bgColor indexed="64"/>
      </patternFill>
    </fill>
    <fill>
      <patternFill patternType="solid">
        <fgColor rgb="FFF3EB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8" fillId="0" borderId="0"/>
  </cellStyleXfs>
  <cellXfs count="384">
    <xf numFmtId="0" fontId="0" fillId="0" borderId="0" xfId="0"/>
    <xf numFmtId="0" fontId="1" fillId="0" borderId="0" xfId="0" applyFont="1" applyProtection="1">
      <protection hidden="1"/>
    </xf>
    <xf numFmtId="0" fontId="6" fillId="3" borderId="5" xfId="0" applyFont="1" applyFill="1" applyBorder="1" applyAlignment="1" applyProtection="1">
      <alignment vertical="top"/>
      <protection hidden="1"/>
    </xf>
    <xf numFmtId="0" fontId="5" fillId="0" borderId="0" xfId="0" applyFont="1" applyBorder="1" applyAlignment="1" applyProtection="1">
      <alignment horizontal="left" vertical="top"/>
      <protection hidden="1"/>
    </xf>
    <xf numFmtId="1" fontId="1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1" fillId="0" borderId="10" xfId="0" applyFont="1" applyBorder="1" applyProtection="1">
      <protection hidden="1"/>
    </xf>
    <xf numFmtId="0" fontId="8" fillId="0" borderId="0" xfId="0" applyFont="1" applyProtection="1">
      <protection hidden="1"/>
    </xf>
    <xf numFmtId="164" fontId="1" fillId="7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8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9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10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11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13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5" fillId="3" borderId="4" xfId="0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horizontal="left" vertical="center"/>
      <protection hidden="1"/>
    </xf>
    <xf numFmtId="164" fontId="1" fillId="14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15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Protection="1"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0" fontId="14" fillId="0" borderId="0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165" fontId="12" fillId="0" borderId="0" xfId="1" applyNumberFormat="1" applyFont="1" applyFill="1" applyBorder="1" applyAlignment="1" applyProtection="1">
      <alignment vertical="center" wrapText="1"/>
      <protection hidden="1"/>
    </xf>
    <xf numFmtId="2" fontId="1" fillId="0" borderId="0" xfId="0" applyNumberFormat="1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165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2" fontId="12" fillId="0" borderId="0" xfId="0" applyNumberFormat="1" applyFont="1" applyFill="1" applyBorder="1" applyAlignment="1" applyProtection="1">
      <alignment vertical="center"/>
      <protection hidden="1"/>
    </xf>
    <xf numFmtId="4" fontId="12" fillId="0" borderId="0" xfId="1" applyNumberFormat="1" applyFont="1" applyFill="1" applyBorder="1" applyAlignment="1" applyProtection="1">
      <alignment vertical="center" wrapText="1"/>
      <protection hidden="1"/>
    </xf>
    <xf numFmtId="4" fontId="12" fillId="0" borderId="0" xfId="0" applyNumberFormat="1" applyFont="1" applyFill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top"/>
      <protection hidden="1"/>
    </xf>
    <xf numFmtId="1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left" vertical="top"/>
      <protection hidden="1"/>
    </xf>
    <xf numFmtId="0" fontId="1" fillId="0" borderId="5" xfId="0" applyFont="1" applyBorder="1" applyAlignment="1" applyProtection="1">
      <alignment vertical="top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" fillId="17" borderId="5" xfId="0" applyFont="1" applyFill="1" applyBorder="1" applyAlignment="1" applyProtection="1">
      <alignment vertical="center"/>
      <protection hidden="1"/>
    </xf>
    <xf numFmtId="164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/>
      <protection hidden="1"/>
    </xf>
    <xf numFmtId="0" fontId="1" fillId="5" borderId="5" xfId="0" applyFont="1" applyFill="1" applyBorder="1" applyAlignment="1" applyProtection="1">
      <alignment vertical="center"/>
      <protection hidden="1"/>
    </xf>
    <xf numFmtId="0" fontId="1" fillId="18" borderId="5" xfId="0" applyFont="1" applyFill="1" applyBorder="1" applyAlignment="1" applyProtection="1">
      <alignment vertical="center"/>
      <protection hidden="1"/>
    </xf>
    <xf numFmtId="0" fontId="12" fillId="18" borderId="5" xfId="0" applyFont="1" applyFill="1" applyBorder="1" applyAlignment="1" applyProtection="1">
      <alignment vertical="center"/>
      <protection hidden="1"/>
    </xf>
    <xf numFmtId="0" fontId="1" fillId="19" borderId="5" xfId="0" applyFont="1" applyFill="1" applyBorder="1" applyAlignment="1" applyProtection="1">
      <alignment wrapText="1"/>
      <protection hidden="1"/>
    </xf>
    <xf numFmtId="0" fontId="1" fillId="19" borderId="5" xfId="0" applyFont="1" applyFill="1" applyBorder="1" applyProtection="1">
      <protection hidden="1"/>
    </xf>
    <xf numFmtId="164" fontId="1" fillId="6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6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9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10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11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20" borderId="4" xfId="0" applyFont="1" applyFill="1" applyBorder="1" applyAlignment="1" applyProtection="1">
      <alignment horizontal="left" vertical="center"/>
      <protection hidden="1"/>
    </xf>
    <xf numFmtId="0" fontId="1" fillId="13" borderId="4" xfId="0" applyFont="1" applyFill="1" applyBorder="1" applyAlignment="1" applyProtection="1">
      <alignment horizontal="left" vertical="center"/>
      <protection hidden="1"/>
    </xf>
    <xf numFmtId="0" fontId="15" fillId="3" borderId="8" xfId="0" applyFont="1" applyFill="1" applyBorder="1" applyAlignment="1" applyProtection="1">
      <alignment horizontal="left" vertical="center"/>
      <protection hidden="1"/>
    </xf>
    <xf numFmtId="164" fontId="1" fillId="14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21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3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0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4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5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6" borderId="6" xfId="0" applyNumberFormat="1" applyFont="1" applyFill="1" applyBorder="1" applyAlignment="1" applyProtection="1">
      <alignment horizontal="center" vertical="center" wrapText="1"/>
      <protection hidden="1"/>
    </xf>
    <xf numFmtId="1" fontId="1" fillId="2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13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15" borderId="4" xfId="0" applyFont="1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2" fontId="13" fillId="28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right"/>
      <protection hidden="1"/>
    </xf>
    <xf numFmtId="0" fontId="31" fillId="0" borderId="1" xfId="0" applyFont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1" fillId="0" borderId="3" xfId="0" applyFont="1" applyFill="1" applyBorder="1" applyAlignment="1">
      <alignment vertical="top" wrapText="1"/>
    </xf>
    <xf numFmtId="0" fontId="31" fillId="0" borderId="9" xfId="0" applyFont="1" applyFill="1" applyBorder="1" applyAlignment="1">
      <alignment vertical="top" wrapText="1"/>
    </xf>
    <xf numFmtId="0" fontId="31" fillId="0" borderId="4" xfId="0" applyFont="1" applyFill="1" applyBorder="1" applyAlignment="1">
      <alignment vertical="top" wrapText="1"/>
    </xf>
    <xf numFmtId="0" fontId="31" fillId="8" borderId="0" xfId="2" applyFont="1" applyFill="1" applyAlignment="1" applyProtection="1">
      <alignment horizontal="center"/>
      <protection hidden="1"/>
    </xf>
    <xf numFmtId="0" fontId="31" fillId="0" borderId="4" xfId="0" applyFont="1" applyFill="1" applyBorder="1" applyAlignment="1">
      <alignment horizontal="left" vertical="top" wrapText="1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10" xfId="0" applyFont="1" applyBorder="1"/>
    <xf numFmtId="0" fontId="33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2" fontId="31" fillId="30" borderId="17" xfId="0" applyNumberFormat="1" applyFont="1" applyFill="1" applyBorder="1" applyAlignment="1">
      <alignment horizontal="center" vertical="center"/>
    </xf>
    <xf numFmtId="0" fontId="31" fillId="0" borderId="17" xfId="0" applyFont="1" applyBorder="1"/>
    <xf numFmtId="0" fontId="31" fillId="0" borderId="14" xfId="0" applyFont="1" applyBorder="1"/>
    <xf numFmtId="0" fontId="31" fillId="0" borderId="17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31" fillId="2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2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17" xfId="0" applyFont="1" applyBorder="1" applyAlignment="1">
      <alignment horizontal="center" vertical="center"/>
    </xf>
    <xf numFmtId="0" fontId="31" fillId="10" borderId="4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2" fontId="31" fillId="2" borderId="10" xfId="0" applyNumberFormat="1" applyFont="1" applyFill="1" applyBorder="1" applyAlignment="1">
      <alignment horizontal="center" vertical="center"/>
    </xf>
    <xf numFmtId="0" fontId="31" fillId="10" borderId="9" xfId="0" applyFont="1" applyFill="1" applyBorder="1" applyAlignment="1">
      <alignment horizontal="center"/>
    </xf>
    <xf numFmtId="0" fontId="31" fillId="10" borderId="11" xfId="0" applyFont="1" applyFill="1" applyBorder="1" applyAlignment="1">
      <alignment horizontal="center" vertical="center"/>
    </xf>
    <xf numFmtId="0" fontId="31" fillId="19" borderId="4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 wrapText="1"/>
    </xf>
    <xf numFmtId="0" fontId="31" fillId="4" borderId="17" xfId="0" applyFont="1" applyFill="1" applyBorder="1" applyAlignment="1">
      <alignment horizontal="center" vertical="center" wrapText="1"/>
    </xf>
    <xf numFmtId="0" fontId="31" fillId="2" borderId="21" xfId="0" applyFont="1" applyFill="1" applyBorder="1" applyAlignment="1">
      <alignment horizontal="center" vertical="center"/>
    </xf>
    <xf numFmtId="2" fontId="31" fillId="30" borderId="20" xfId="0" applyNumberFormat="1" applyFont="1" applyFill="1" applyBorder="1" applyAlignment="1">
      <alignment horizontal="center" vertical="center"/>
    </xf>
    <xf numFmtId="0" fontId="31" fillId="10" borderId="23" xfId="0" applyFont="1" applyFill="1" applyBorder="1" applyAlignment="1">
      <alignment horizontal="center" vertical="center"/>
    </xf>
    <xf numFmtId="2" fontId="31" fillId="10" borderId="23" xfId="0" applyNumberFormat="1" applyFont="1" applyFill="1" applyBorder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1" fillId="32" borderId="10" xfId="0" applyFont="1" applyFill="1" applyBorder="1"/>
    <xf numFmtId="0" fontId="30" fillId="0" borderId="14" xfId="0" applyFont="1" applyBorder="1" applyAlignment="1">
      <alignment horizontal="center" vertical="center"/>
    </xf>
    <xf numFmtId="2" fontId="33" fillId="0" borderId="0" xfId="0" applyNumberFormat="1" applyFont="1" applyAlignment="1">
      <alignment horizontal="center" vertical="center"/>
    </xf>
    <xf numFmtId="0" fontId="11" fillId="35" borderId="25" xfId="0" applyFont="1" applyFill="1" applyBorder="1" applyAlignment="1" applyProtection="1">
      <alignment horizontal="center" vertical="center" wrapText="1" readingOrder="1"/>
      <protection hidden="1"/>
    </xf>
    <xf numFmtId="0" fontId="39" fillId="35" borderId="26" xfId="0" applyFont="1" applyFill="1" applyBorder="1" applyAlignment="1" applyProtection="1">
      <alignment horizontal="left" vertical="center" readingOrder="1"/>
      <protection hidden="1"/>
    </xf>
    <xf numFmtId="0" fontId="39" fillId="35" borderId="27" xfId="0" applyFont="1" applyFill="1" applyBorder="1" applyAlignment="1" applyProtection="1">
      <alignment horizontal="left" vertical="center" readingOrder="1"/>
      <protection hidden="1"/>
    </xf>
    <xf numFmtId="0" fontId="40" fillId="37" borderId="35" xfId="0" applyFont="1" applyFill="1" applyBorder="1" applyAlignment="1" applyProtection="1">
      <alignment horizontal="center" vertical="center" wrapText="1" readingOrder="1"/>
      <protection hidden="1"/>
    </xf>
    <xf numFmtId="2" fontId="40" fillId="37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37" borderId="35" xfId="0" applyNumberFormat="1" applyFont="1" applyFill="1" applyBorder="1" applyAlignment="1" applyProtection="1">
      <alignment horizontal="center" vertical="center" wrapText="1"/>
      <protection hidden="1"/>
    </xf>
    <xf numFmtId="0" fontId="11" fillId="37" borderId="35" xfId="0" applyFont="1" applyFill="1" applyBorder="1" applyAlignment="1" applyProtection="1">
      <alignment vertical="center" wrapText="1"/>
      <protection hidden="1"/>
    </xf>
    <xf numFmtId="0" fontId="40" fillId="38" borderId="35" xfId="0" applyFont="1" applyFill="1" applyBorder="1" applyAlignment="1" applyProtection="1">
      <alignment horizontal="center" vertical="center" wrapText="1" readingOrder="1"/>
      <protection hidden="1"/>
    </xf>
    <xf numFmtId="2" fontId="7" fillId="38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40" fillId="38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38" borderId="35" xfId="0" applyNumberFormat="1" applyFont="1" applyFill="1" applyBorder="1" applyAlignment="1" applyProtection="1">
      <alignment horizontal="center" vertical="center" wrapText="1"/>
      <protection hidden="1"/>
    </xf>
    <xf numFmtId="2" fontId="11" fillId="38" borderId="35" xfId="0" applyNumberFormat="1" applyFont="1" applyFill="1" applyBorder="1" applyAlignment="1" applyProtection="1">
      <alignment horizontal="left" vertical="center"/>
      <protection hidden="1"/>
    </xf>
    <xf numFmtId="0" fontId="40" fillId="39" borderId="35" xfId="0" applyFont="1" applyFill="1" applyBorder="1" applyAlignment="1" applyProtection="1">
      <alignment horizontal="center" vertical="center" wrapText="1" readingOrder="1"/>
      <protection hidden="1"/>
    </xf>
    <xf numFmtId="2" fontId="7" fillId="39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39" borderId="35" xfId="0" applyNumberFormat="1" applyFont="1" applyFill="1" applyBorder="1" applyAlignment="1" applyProtection="1">
      <alignment horizontal="center" vertical="center" wrapText="1"/>
      <protection hidden="1"/>
    </xf>
    <xf numFmtId="2" fontId="11" fillId="39" borderId="35" xfId="0" applyNumberFormat="1" applyFont="1" applyFill="1" applyBorder="1" applyAlignment="1" applyProtection="1">
      <alignment horizontal="left" vertical="center" wrapText="1"/>
      <protection hidden="1"/>
    </xf>
    <xf numFmtId="0" fontId="40" fillId="40" borderId="35" xfId="0" applyFont="1" applyFill="1" applyBorder="1" applyAlignment="1" applyProtection="1">
      <alignment horizontal="center" vertical="center" wrapText="1" readingOrder="1"/>
      <protection hidden="1"/>
    </xf>
    <xf numFmtId="2" fontId="40" fillId="40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40" borderId="35" xfId="0" applyNumberFormat="1" applyFont="1" applyFill="1" applyBorder="1" applyAlignment="1" applyProtection="1">
      <alignment horizontal="center" vertical="center" readingOrder="1"/>
      <protection hidden="1"/>
    </xf>
    <xf numFmtId="2" fontId="7" fillId="40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40" borderId="35" xfId="0" applyNumberFormat="1" applyFont="1" applyFill="1" applyBorder="1" applyAlignment="1" applyProtection="1">
      <alignment horizontal="center" vertical="center" wrapText="1"/>
      <protection hidden="1"/>
    </xf>
    <xf numFmtId="2" fontId="11" fillId="40" borderId="35" xfId="0" applyNumberFormat="1" applyFont="1" applyFill="1" applyBorder="1" applyAlignment="1" applyProtection="1">
      <alignment horizontal="left" vertical="center" wrapText="1"/>
      <protection hidden="1"/>
    </xf>
    <xf numFmtId="2" fontId="7" fillId="37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11" fillId="37" borderId="35" xfId="0" applyNumberFormat="1" applyFont="1" applyFill="1" applyBorder="1" applyAlignment="1" applyProtection="1">
      <alignment horizontal="left" vertical="center" wrapText="1"/>
      <protection hidden="1"/>
    </xf>
    <xf numFmtId="0" fontId="40" fillId="41" borderId="35" xfId="0" applyFont="1" applyFill="1" applyBorder="1" applyAlignment="1" applyProtection="1">
      <alignment horizontal="center" vertical="center" wrapText="1" readingOrder="1"/>
      <protection hidden="1"/>
    </xf>
    <xf numFmtId="0" fontId="42" fillId="41" borderId="35" xfId="0" applyFont="1" applyFill="1" applyBorder="1" applyAlignment="1" applyProtection="1">
      <alignment horizontal="center" vertical="top" wrapText="1"/>
      <protection hidden="1"/>
    </xf>
    <xf numFmtId="0" fontId="43" fillId="41" borderId="35" xfId="0" applyFont="1" applyFill="1" applyBorder="1" applyAlignment="1" applyProtection="1">
      <alignment horizontal="center" vertical="top" wrapText="1"/>
      <protection hidden="1"/>
    </xf>
    <xf numFmtId="2" fontId="40" fillId="42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42" borderId="35" xfId="0" applyNumberFormat="1" applyFont="1" applyFill="1" applyBorder="1" applyAlignment="1" applyProtection="1">
      <alignment horizontal="center" vertical="top" wrapText="1"/>
      <protection hidden="1"/>
    </xf>
    <xf numFmtId="2" fontId="11" fillId="42" borderId="35" xfId="0" applyNumberFormat="1" applyFont="1" applyFill="1" applyBorder="1" applyAlignment="1" applyProtection="1">
      <alignment horizontal="left" vertical="top" wrapText="1"/>
      <protection hidden="1"/>
    </xf>
    <xf numFmtId="0" fontId="12" fillId="43" borderId="35" xfId="0" applyFont="1" applyFill="1" applyBorder="1" applyAlignment="1" applyProtection="1">
      <alignment horizontal="center" vertical="top" wrapText="1"/>
      <protection hidden="1"/>
    </xf>
    <xf numFmtId="0" fontId="43" fillId="43" borderId="35" xfId="0" applyFont="1" applyFill="1" applyBorder="1" applyAlignment="1" applyProtection="1">
      <alignment horizontal="center" vertical="top" wrapText="1"/>
      <protection hidden="1"/>
    </xf>
    <xf numFmtId="0" fontId="31" fillId="34" borderId="10" xfId="0" applyFont="1" applyFill="1" applyBorder="1" applyAlignment="1">
      <alignment horizontal="center" vertical="center"/>
    </xf>
    <xf numFmtId="0" fontId="31" fillId="34" borderId="17" xfId="0" applyFont="1" applyFill="1" applyBorder="1" applyAlignment="1">
      <alignment horizontal="center" vertical="center"/>
    </xf>
    <xf numFmtId="0" fontId="31" fillId="34" borderId="4" xfId="0" applyFont="1" applyFill="1" applyBorder="1" applyAlignment="1">
      <alignment horizontal="center" vertical="center"/>
    </xf>
    <xf numFmtId="0" fontId="31" fillId="34" borderId="9" xfId="0" applyFont="1" applyFill="1" applyBorder="1" applyAlignment="1">
      <alignment horizontal="center" vertical="center"/>
    </xf>
    <xf numFmtId="2" fontId="31" fillId="34" borderId="10" xfId="0" applyNumberFormat="1" applyFont="1" applyFill="1" applyBorder="1" applyAlignment="1">
      <alignment horizontal="center" vertical="center"/>
    </xf>
    <xf numFmtId="0" fontId="34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5" fillId="0" borderId="0" xfId="0" applyFont="1" applyProtection="1">
      <protection hidden="1"/>
    </xf>
    <xf numFmtId="0" fontId="35" fillId="0" borderId="0" xfId="0" applyFont="1" applyAlignment="1" applyProtection="1">
      <alignment vertical="top"/>
      <protection hidden="1"/>
    </xf>
    <xf numFmtId="0" fontId="31" fillId="10" borderId="9" xfId="0" applyFont="1" applyFill="1" applyBorder="1" applyAlignment="1">
      <alignment horizontal="center" vertical="center" wrapText="1"/>
    </xf>
    <xf numFmtId="0" fontId="31" fillId="10" borderId="4" xfId="0" applyFont="1" applyFill="1" applyBorder="1" applyAlignment="1">
      <alignment horizontal="center" vertical="center"/>
    </xf>
    <xf numFmtId="0" fontId="31" fillId="10" borderId="19" xfId="0" applyFont="1" applyFill="1" applyBorder="1" applyAlignment="1">
      <alignment horizontal="center" vertical="center"/>
    </xf>
    <xf numFmtId="0" fontId="31" fillId="27" borderId="20" xfId="0" applyFont="1" applyFill="1" applyBorder="1"/>
    <xf numFmtId="2" fontId="34" fillId="27" borderId="20" xfId="0" applyNumberFormat="1" applyFont="1" applyFill="1" applyBorder="1" applyAlignment="1">
      <alignment horizontal="center" vertical="center"/>
    </xf>
    <xf numFmtId="0" fontId="31" fillId="10" borderId="4" xfId="0" applyFont="1" applyFill="1" applyBorder="1" applyAlignment="1">
      <alignment horizontal="center"/>
    </xf>
    <xf numFmtId="0" fontId="31" fillId="10" borderId="9" xfId="0" applyFont="1" applyFill="1" applyBorder="1" applyAlignment="1">
      <alignment horizontal="center" vertical="center"/>
    </xf>
    <xf numFmtId="0" fontId="31" fillId="0" borderId="11" xfId="0" applyFont="1" applyBorder="1"/>
    <xf numFmtId="2" fontId="31" fillId="2" borderId="22" xfId="0" applyNumberFormat="1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0" fontId="31" fillId="0" borderId="0" xfId="0" applyFont="1" applyAlignment="1"/>
    <xf numFmtId="0" fontId="31" fillId="32" borderId="10" xfId="0" applyFont="1" applyFill="1" applyBorder="1" applyAlignment="1">
      <alignment horizontal="center"/>
    </xf>
    <xf numFmtId="0" fontId="29" fillId="27" borderId="38" xfId="0" applyFont="1" applyFill="1" applyBorder="1" applyAlignment="1" applyProtection="1">
      <alignment vertical="top"/>
      <protection hidden="1"/>
    </xf>
    <xf numFmtId="0" fontId="29" fillId="27" borderId="39" xfId="0" applyFont="1" applyFill="1" applyBorder="1" applyAlignment="1" applyProtection="1">
      <alignment vertical="top"/>
      <protection hidden="1"/>
    </xf>
    <xf numFmtId="0" fontId="29" fillId="0" borderId="9" xfId="0" applyFont="1" applyFill="1" applyBorder="1" applyAlignment="1" applyProtection="1">
      <alignment vertical="center"/>
      <protection hidden="1"/>
    </xf>
    <xf numFmtId="0" fontId="31" fillId="32" borderId="0" xfId="0" applyFont="1" applyFill="1"/>
    <xf numFmtId="0" fontId="33" fillId="0" borderId="4" xfId="0" applyFont="1" applyFill="1" applyBorder="1" applyAlignment="1" applyProtection="1">
      <alignment vertical="top"/>
      <protection hidden="1"/>
    </xf>
    <xf numFmtId="0" fontId="33" fillId="0" borderId="11" xfId="0" applyFont="1" applyFill="1" applyBorder="1" applyAlignment="1" applyProtection="1">
      <alignment vertical="center"/>
      <protection hidden="1"/>
    </xf>
    <xf numFmtId="0" fontId="31" fillId="0" borderId="11" xfId="0" applyFont="1" applyFill="1" applyBorder="1" applyAlignment="1" applyProtection="1">
      <alignment vertical="center"/>
      <protection hidden="1"/>
    </xf>
    <xf numFmtId="2" fontId="31" fillId="32" borderId="10" xfId="0" applyNumberFormat="1" applyFont="1" applyFill="1" applyBorder="1" applyAlignment="1">
      <alignment horizontal="center" vertical="center"/>
    </xf>
    <xf numFmtId="0" fontId="31" fillId="32" borderId="6" xfId="0" applyFont="1" applyFill="1" applyBorder="1"/>
    <xf numFmtId="0" fontId="31" fillId="32" borderId="7" xfId="0" applyFont="1" applyFill="1" applyBorder="1"/>
    <xf numFmtId="0" fontId="31" fillId="32" borderId="8" xfId="0" applyFont="1" applyFill="1" applyBorder="1" applyAlignment="1">
      <alignment horizontal="center"/>
    </xf>
    <xf numFmtId="2" fontId="31" fillId="32" borderId="8" xfId="0" applyNumberFormat="1" applyFont="1" applyFill="1" applyBorder="1" applyAlignment="1">
      <alignment horizontal="center"/>
    </xf>
    <xf numFmtId="0" fontId="31" fillId="32" borderId="8" xfId="0" applyFont="1" applyFill="1" applyBorder="1"/>
    <xf numFmtId="0" fontId="31" fillId="32" borderId="4" xfId="0" applyFont="1" applyFill="1" applyBorder="1"/>
    <xf numFmtId="0" fontId="29" fillId="45" borderId="1" xfId="0" applyFont="1" applyFill="1" applyBorder="1" applyAlignment="1">
      <alignment horizontal="center" vertical="top" wrapText="1"/>
    </xf>
    <xf numFmtId="0" fontId="45" fillId="0" borderId="3" xfId="0" applyFont="1" applyBorder="1" applyAlignment="1">
      <alignment vertical="top" wrapText="1"/>
    </xf>
    <xf numFmtId="0" fontId="30" fillId="0" borderId="4" xfId="0" applyFont="1" applyFill="1" applyBorder="1" applyAlignment="1">
      <alignment vertical="top" wrapText="1"/>
    </xf>
    <xf numFmtId="2" fontId="43" fillId="31" borderId="35" xfId="0" applyNumberFormat="1" applyFont="1" applyFill="1" applyBorder="1" applyAlignment="1" applyProtection="1">
      <alignment horizontal="center" vertical="top" wrapText="1"/>
      <protection hidden="1"/>
    </xf>
    <xf numFmtId="2" fontId="45" fillId="31" borderId="9" xfId="0" applyNumberFormat="1" applyFont="1" applyFill="1" applyBorder="1" applyAlignment="1">
      <alignment horizontal="center"/>
    </xf>
    <xf numFmtId="0" fontId="31" fillId="0" borderId="3" xfId="0" applyFont="1" applyFill="1" applyBorder="1" applyAlignment="1">
      <alignment horizontal="left" vertical="top" wrapText="1"/>
    </xf>
    <xf numFmtId="0" fontId="31" fillId="0" borderId="9" xfId="0" applyFont="1" applyFill="1" applyBorder="1" applyAlignment="1">
      <alignment horizontal="left" vertical="top" wrapText="1"/>
    </xf>
    <xf numFmtId="0" fontId="31" fillId="10" borderId="9" xfId="0" applyFont="1" applyFill="1" applyBorder="1" applyAlignment="1">
      <alignment horizontal="center" vertical="center"/>
    </xf>
    <xf numFmtId="2" fontId="31" fillId="34" borderId="11" xfId="0" applyNumberFormat="1" applyFont="1" applyFill="1" applyBorder="1" applyAlignment="1">
      <alignment horizontal="center" vertical="center"/>
    </xf>
    <xf numFmtId="0" fontId="49" fillId="0" borderId="9" xfId="0" applyFont="1" applyFill="1" applyBorder="1" applyAlignment="1">
      <alignment horizontal="center"/>
    </xf>
    <xf numFmtId="2" fontId="31" fillId="4" borderId="13" xfId="0" applyNumberFormat="1" applyFont="1" applyFill="1" applyBorder="1" applyAlignment="1">
      <alignment horizontal="center" vertical="center"/>
    </xf>
    <xf numFmtId="2" fontId="31" fillId="4" borderId="14" xfId="0" applyNumberFormat="1" applyFont="1" applyFill="1" applyBorder="1" applyAlignment="1">
      <alignment horizontal="center" vertical="center"/>
    </xf>
    <xf numFmtId="2" fontId="31" fillId="4" borderId="0" xfId="0" applyNumberFormat="1" applyFont="1" applyFill="1" applyBorder="1" applyAlignment="1">
      <alignment horizontal="center" vertical="center"/>
    </xf>
    <xf numFmtId="2" fontId="31" fillId="4" borderId="10" xfId="0" applyNumberFormat="1" applyFont="1" applyFill="1" applyBorder="1" applyAlignment="1">
      <alignment horizontal="center" vertical="center"/>
    </xf>
    <xf numFmtId="2" fontId="31" fillId="10" borderId="11" xfId="0" applyNumberFormat="1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0" xfId="0" applyFont="1" applyFill="1" applyBorder="1" applyAlignment="1">
      <alignment horizontal="center" vertical="center"/>
    </xf>
    <xf numFmtId="2" fontId="31" fillId="34" borderId="19" xfId="0" applyNumberFormat="1" applyFont="1" applyFill="1" applyBorder="1" applyAlignment="1">
      <alignment horizontal="center" vertical="center"/>
    </xf>
    <xf numFmtId="0" fontId="31" fillId="4" borderId="10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left" vertical="top" wrapText="1"/>
    </xf>
    <xf numFmtId="0" fontId="33" fillId="0" borderId="9" xfId="0" applyFont="1" applyFill="1" applyBorder="1" applyAlignment="1">
      <alignment horizontal="left" vertical="top" wrapText="1"/>
    </xf>
    <xf numFmtId="0" fontId="30" fillId="0" borderId="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1" fillId="32" borderId="5" xfId="0" applyFont="1" applyFill="1" applyBorder="1" applyAlignment="1">
      <alignment horizontal="center"/>
    </xf>
    <xf numFmtId="0" fontId="31" fillId="32" borderId="0" xfId="0" applyFont="1" applyFill="1" applyBorder="1" applyAlignment="1">
      <alignment horizontal="center"/>
    </xf>
    <xf numFmtId="0" fontId="31" fillId="32" borderId="10" xfId="0" applyFont="1" applyFill="1" applyBorder="1" applyAlignment="1">
      <alignment horizontal="center"/>
    </xf>
    <xf numFmtId="2" fontId="31" fillId="4" borderId="11" xfId="0" applyNumberFormat="1" applyFont="1" applyFill="1" applyBorder="1" applyAlignment="1">
      <alignment horizontal="center" vertical="center"/>
    </xf>
    <xf numFmtId="2" fontId="31" fillId="34" borderId="3" xfId="0" applyNumberFormat="1" applyFont="1" applyFill="1" applyBorder="1" applyAlignment="1">
      <alignment horizontal="center" vertical="center"/>
    </xf>
    <xf numFmtId="0" fontId="31" fillId="34" borderId="11" xfId="0" applyFont="1" applyFill="1" applyBorder="1" applyAlignment="1">
      <alignment horizontal="center" vertical="center"/>
    </xf>
    <xf numFmtId="0" fontId="31" fillId="10" borderId="15" xfId="0" applyFont="1" applyFill="1" applyBorder="1" applyAlignment="1">
      <alignment horizontal="center" vertical="center"/>
    </xf>
    <xf numFmtId="0" fontId="31" fillId="10" borderId="16" xfId="0" applyFont="1" applyFill="1" applyBorder="1" applyAlignment="1">
      <alignment horizontal="center" vertical="center"/>
    </xf>
    <xf numFmtId="0" fontId="31" fillId="10" borderId="17" xfId="0" applyFont="1" applyFill="1" applyBorder="1" applyAlignment="1">
      <alignment horizontal="center" vertical="center"/>
    </xf>
    <xf numFmtId="0" fontId="31" fillId="10" borderId="6" xfId="0" applyFont="1" applyFill="1" applyBorder="1" applyAlignment="1">
      <alignment horizontal="center" vertical="center"/>
    </xf>
    <xf numFmtId="0" fontId="31" fillId="10" borderId="7" xfId="0" applyFont="1" applyFill="1" applyBorder="1" applyAlignment="1">
      <alignment horizontal="center" vertical="center"/>
    </xf>
    <xf numFmtId="0" fontId="31" fillId="10" borderId="8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48" fillId="0" borderId="16" xfId="0" applyFont="1" applyFill="1" applyBorder="1" applyAlignment="1">
      <alignment horizontal="center"/>
    </xf>
    <xf numFmtId="2" fontId="31" fillId="34" borderId="14" xfId="0" applyNumberFormat="1" applyFont="1" applyFill="1" applyBorder="1" applyAlignment="1">
      <alignment horizontal="center" vertical="center" wrapText="1"/>
    </xf>
    <xf numFmtId="2" fontId="31" fillId="34" borderId="17" xfId="0" applyNumberFormat="1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0" fillId="33" borderId="3" xfId="0" applyFont="1" applyFill="1" applyBorder="1" applyAlignment="1">
      <alignment horizontal="center" vertical="center" wrapText="1"/>
    </xf>
    <xf numFmtId="0" fontId="30" fillId="33" borderId="11" xfId="0" applyFont="1" applyFill="1" applyBorder="1" applyAlignment="1">
      <alignment horizontal="center" vertical="center" wrapText="1"/>
    </xf>
    <xf numFmtId="0" fontId="30" fillId="33" borderId="9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horizontal="center" vertical="center" wrapText="1"/>
    </xf>
    <xf numFmtId="2" fontId="31" fillId="3" borderId="3" xfId="0" applyNumberFormat="1" applyFont="1" applyFill="1" applyBorder="1" applyAlignment="1">
      <alignment horizontal="center" vertical="center"/>
    </xf>
    <xf numFmtId="2" fontId="31" fillId="3" borderId="9" xfId="0" applyNumberFormat="1" applyFont="1" applyFill="1" applyBorder="1" applyAlignment="1">
      <alignment horizontal="center" vertical="center"/>
    </xf>
    <xf numFmtId="0" fontId="31" fillId="12" borderId="3" xfId="0" applyFont="1" applyFill="1" applyBorder="1" applyAlignment="1">
      <alignment horizontal="center" vertical="center"/>
    </xf>
    <xf numFmtId="0" fontId="31" fillId="12" borderId="9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hidden="1"/>
    </xf>
    <xf numFmtId="0" fontId="5" fillId="5" borderId="6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left" vertical="center" wrapText="1"/>
      <protection locked="0"/>
    </xf>
    <xf numFmtId="0" fontId="5" fillId="5" borderId="8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12" fillId="0" borderId="13" xfId="0" applyFont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 applyProtection="1">
      <alignment horizontal="center" vertical="center" wrapText="1"/>
      <protection hidden="1"/>
    </xf>
    <xf numFmtId="0" fontId="12" fillId="0" borderId="15" xfId="0" applyFont="1" applyBorder="1" applyAlignment="1" applyProtection="1">
      <alignment horizontal="center" vertical="center" wrapText="1"/>
      <protection hidden="1"/>
    </xf>
    <xf numFmtId="0" fontId="12" fillId="0" borderId="16" xfId="0" applyFont="1" applyBorder="1" applyAlignment="1" applyProtection="1">
      <alignment horizontal="center" vertical="center" wrapText="1"/>
      <protection hidden="1"/>
    </xf>
    <xf numFmtId="0" fontId="12" fillId="0" borderId="17" xfId="0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 applyProtection="1">
      <alignment vertical="top" wrapText="1"/>
      <protection hidden="1"/>
    </xf>
    <xf numFmtId="0" fontId="12" fillId="0" borderId="9" xfId="0" applyFont="1" applyBorder="1" applyAlignment="1" applyProtection="1">
      <alignment vertical="top" wrapText="1"/>
      <protection hidden="1"/>
    </xf>
    <xf numFmtId="1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16" borderId="4" xfId="1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13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15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16" xfId="0" applyNumberFormat="1" applyFont="1" applyFill="1" applyBorder="1" applyAlignment="1" applyProtection="1">
      <alignment horizontal="center" vertical="center" wrapText="1"/>
      <protection hidden="1"/>
    </xf>
    <xf numFmtId="2" fontId="10" fillId="16" borderId="3" xfId="0" applyNumberFormat="1" applyFont="1" applyFill="1" applyBorder="1" applyAlignment="1" applyProtection="1">
      <alignment horizontal="center" vertical="center" wrapText="1"/>
      <protection hidden="1"/>
    </xf>
    <xf numFmtId="2" fontId="10" fillId="16" borderId="9" xfId="0" applyNumberFormat="1" applyFont="1" applyFill="1" applyBorder="1" applyAlignment="1" applyProtection="1">
      <alignment horizontal="center" vertical="center" wrapText="1"/>
      <protection hidden="1"/>
    </xf>
    <xf numFmtId="0" fontId="11" fillId="16" borderId="4" xfId="1" applyNumberFormat="1" applyFont="1" applyFill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vertical="top" wrapText="1"/>
      <protection hidden="1"/>
    </xf>
    <xf numFmtId="0" fontId="16" fillId="0" borderId="9" xfId="0" applyFont="1" applyBorder="1" applyAlignment="1" applyProtection="1"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164" fontId="17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vertical="top" wrapText="1"/>
      <protection hidden="1"/>
    </xf>
    <xf numFmtId="0" fontId="16" fillId="0" borderId="4" xfId="0" applyFont="1" applyBorder="1" applyAlignment="1" applyProtection="1">
      <protection hidden="1"/>
    </xf>
    <xf numFmtId="4" fontId="11" fillId="16" borderId="6" xfId="0" applyNumberFormat="1" applyFont="1" applyFill="1" applyBorder="1" applyAlignment="1" applyProtection="1">
      <alignment horizontal="center"/>
      <protection locked="0"/>
    </xf>
    <xf numFmtId="4" fontId="11" fillId="16" borderId="7" xfId="0" applyNumberFormat="1" applyFont="1" applyFill="1" applyBorder="1" applyAlignment="1" applyProtection="1">
      <alignment horizontal="center"/>
      <protection locked="0"/>
    </xf>
    <xf numFmtId="4" fontId="11" fillId="16" borderId="8" xfId="0" applyNumberFormat="1" applyFont="1" applyFill="1" applyBorder="1" applyAlignment="1" applyProtection="1">
      <alignment horizontal="center"/>
      <protection locked="0"/>
    </xf>
    <xf numFmtId="1" fontId="1" fillId="0" borderId="12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3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5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6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2" fontId="13" fillId="0" borderId="14" xfId="0" applyNumberFormat="1" applyFont="1" applyBorder="1" applyAlignment="1" applyProtection="1">
      <alignment horizontal="center" vertical="center" wrapText="1"/>
      <protection hidden="1"/>
    </xf>
    <xf numFmtId="2" fontId="13" fillId="0" borderId="17" xfId="0" applyNumberFormat="1" applyFont="1" applyBorder="1" applyAlignment="1" applyProtection="1">
      <alignment horizontal="center" vertical="center" wrapText="1"/>
      <protection hidden="1"/>
    </xf>
    <xf numFmtId="0" fontId="11" fillId="16" borderId="6" xfId="0" applyNumberFormat="1" applyFont="1" applyFill="1" applyBorder="1" applyAlignment="1" applyProtection="1">
      <alignment horizontal="center" vertical="top"/>
      <protection locked="0"/>
    </xf>
    <xf numFmtId="0" fontId="11" fillId="16" borderId="7" xfId="0" applyNumberFormat="1" applyFont="1" applyFill="1" applyBorder="1" applyAlignment="1" applyProtection="1">
      <alignment horizontal="center" vertical="top"/>
      <protection locked="0"/>
    </xf>
    <xf numFmtId="0" fontId="11" fillId="16" borderId="8" xfId="0" applyNumberFormat="1" applyFont="1" applyFill="1" applyBorder="1" applyAlignment="1" applyProtection="1">
      <alignment horizontal="center" vertical="top"/>
      <protection locked="0"/>
    </xf>
    <xf numFmtId="0" fontId="1" fillId="0" borderId="9" xfId="0" applyFont="1" applyBorder="1" applyAlignment="1" applyProtection="1">
      <alignment vertical="top" wrapText="1"/>
      <protection hidden="1"/>
    </xf>
    <xf numFmtId="2" fontId="11" fillId="16" borderId="4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right" vertical="center"/>
      <protection hidden="1"/>
    </xf>
    <xf numFmtId="0" fontId="1" fillId="0" borderId="13" xfId="0" applyFont="1" applyBorder="1" applyAlignment="1" applyProtection="1">
      <alignment horizontal="right" vertical="center"/>
      <protection hidden="1"/>
    </xf>
    <xf numFmtId="0" fontId="1" fillId="0" borderId="15" xfId="0" applyFont="1" applyBorder="1" applyAlignment="1" applyProtection="1">
      <alignment horizontal="right" vertical="center"/>
      <protection hidden="1"/>
    </xf>
    <xf numFmtId="0" fontId="1" fillId="0" borderId="16" xfId="0" applyFont="1" applyBorder="1" applyAlignment="1" applyProtection="1">
      <alignment horizontal="right" vertical="center"/>
      <protection hidden="1"/>
    </xf>
    <xf numFmtId="2" fontId="1" fillId="0" borderId="13" xfId="0" applyNumberFormat="1" applyFont="1" applyBorder="1" applyAlignment="1" applyProtection="1">
      <alignment horizontal="center" vertical="center" wrapText="1"/>
      <protection hidden="1"/>
    </xf>
    <xf numFmtId="2" fontId="1" fillId="0" borderId="14" xfId="0" applyNumberFormat="1" applyFont="1" applyBorder="1" applyAlignment="1" applyProtection="1">
      <alignment horizontal="center" vertical="center" wrapText="1"/>
      <protection hidden="1"/>
    </xf>
    <xf numFmtId="2" fontId="1" fillId="0" borderId="16" xfId="0" applyNumberFormat="1" applyFont="1" applyBorder="1" applyAlignment="1" applyProtection="1">
      <alignment horizontal="center" vertical="center" wrapText="1"/>
      <protection hidden="1"/>
    </xf>
    <xf numFmtId="2" fontId="1" fillId="0" borderId="17" xfId="0" applyNumberFormat="1" applyFont="1" applyBorder="1" applyAlignment="1" applyProtection="1">
      <alignment horizontal="center" vertical="center" wrapText="1"/>
      <protection hidden="1"/>
    </xf>
    <xf numFmtId="4" fontId="11" fillId="16" borderId="4" xfId="0" applyNumberFormat="1" applyFont="1" applyFill="1" applyBorder="1" applyAlignment="1" applyProtection="1">
      <alignment horizontal="center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4" xfId="0" applyNumberFormat="1" applyFont="1" applyBorder="1" applyAlignment="1" applyProtection="1">
      <protection locked="0"/>
    </xf>
    <xf numFmtId="0" fontId="1" fillId="0" borderId="4" xfId="0" applyFont="1" applyBorder="1" applyAlignment="1" applyProtection="1">
      <alignment horizontal="right" vertical="center"/>
      <protection hidden="1"/>
    </xf>
    <xf numFmtId="2" fontId="1" fillId="0" borderId="4" xfId="0" applyNumberFormat="1" applyFont="1" applyBorder="1" applyAlignment="1" applyProtection="1">
      <alignment horizontal="center" vertical="center"/>
      <protection hidden="1"/>
    </xf>
    <xf numFmtId="2" fontId="13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0" applyFont="1" applyBorder="1" applyAlignment="1" applyProtection="1">
      <alignment horizontal="center" vertical="center"/>
      <protection hidden="1"/>
    </xf>
    <xf numFmtId="2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4" xfId="0" applyNumberFormat="1" applyFont="1" applyBorder="1" applyAlignment="1" applyProtection="1">
      <protection locked="0"/>
    </xf>
    <xf numFmtId="164" fontId="17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/>
      <protection hidden="1"/>
    </xf>
    <xf numFmtId="0" fontId="18" fillId="0" borderId="7" xfId="0" applyFont="1" applyBorder="1" applyAlignment="1" applyProtection="1">
      <alignment horizontal="left" vertical="center"/>
      <protection hidden="1"/>
    </xf>
    <xf numFmtId="0" fontId="18" fillId="0" borderId="8" xfId="0" applyFont="1" applyBorder="1" applyAlignment="1" applyProtection="1">
      <alignment horizontal="left" vertical="center"/>
      <protection hidden="1"/>
    </xf>
    <xf numFmtId="2" fontId="13" fillId="0" borderId="3" xfId="0" applyNumberFormat="1" applyFont="1" applyBorder="1" applyAlignment="1" applyProtection="1">
      <alignment horizontal="center" vertical="center"/>
      <protection hidden="1"/>
    </xf>
    <xf numFmtId="2" fontId="13" fillId="0" borderId="11" xfId="0" applyNumberFormat="1" applyFont="1" applyBorder="1" applyAlignment="1" applyProtection="1">
      <alignment horizontal="center" vertical="center"/>
      <protection hidden="1"/>
    </xf>
    <xf numFmtId="2" fontId="13" fillId="0" borderId="9" xfId="0" applyNumberFormat="1" applyFont="1" applyBorder="1" applyAlignment="1" applyProtection="1">
      <alignment horizontal="center" vertical="center"/>
      <protection hidden="1"/>
    </xf>
    <xf numFmtId="0" fontId="18" fillId="0" borderId="6" xfId="0" applyFont="1" applyFill="1" applyBorder="1" applyAlignment="1" applyProtection="1">
      <alignment horizontal="left" vertical="center"/>
      <protection hidden="1"/>
    </xf>
    <xf numFmtId="0" fontId="18" fillId="0" borderId="7" xfId="0" applyFont="1" applyFill="1" applyBorder="1" applyAlignment="1" applyProtection="1">
      <alignment horizontal="left" vertical="center"/>
      <protection hidden="1"/>
    </xf>
    <xf numFmtId="0" fontId="18" fillId="0" borderId="8" xfId="0" applyFont="1" applyFill="1" applyBorder="1" applyAlignment="1" applyProtection="1">
      <alignment horizontal="left"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21" fillId="14" borderId="4" xfId="0" applyFont="1" applyFill="1" applyBorder="1" applyAlignment="1" applyProtection="1">
      <alignment vertical="center"/>
      <protection hidden="1"/>
    </xf>
    <xf numFmtId="0" fontId="23" fillId="14" borderId="4" xfId="0" applyFont="1" applyFill="1" applyBorder="1" applyAlignment="1" applyProtection="1">
      <alignment vertical="center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protection locked="0"/>
    </xf>
    <xf numFmtId="0" fontId="21" fillId="4" borderId="4" xfId="0" applyFont="1" applyFill="1" applyBorder="1" applyAlignment="1" applyProtection="1">
      <alignment vertical="center"/>
      <protection hidden="1"/>
    </xf>
    <xf numFmtId="0" fontId="21" fillId="18" borderId="4" xfId="0" applyFont="1" applyFill="1" applyBorder="1" applyAlignment="1" applyProtection="1">
      <alignment vertical="center"/>
      <protection hidden="1"/>
    </xf>
    <xf numFmtId="0" fontId="23" fillId="18" borderId="4" xfId="0" applyFont="1" applyFill="1" applyBorder="1" applyAlignment="1" applyProtection="1">
      <alignment vertical="center"/>
      <protection hidden="1"/>
    </xf>
    <xf numFmtId="0" fontId="5" fillId="27" borderId="4" xfId="0" applyFont="1" applyFill="1" applyBorder="1" applyAlignment="1" applyProtection="1">
      <alignment horizontal="center" vertical="top" wrapText="1"/>
      <protection hidden="1"/>
    </xf>
    <xf numFmtId="0" fontId="5" fillId="27" borderId="4" xfId="0" applyFont="1" applyFill="1" applyBorder="1" applyAlignment="1" applyProtection="1">
      <alignment horizontal="center" vertical="top"/>
      <protection hidden="1"/>
    </xf>
    <xf numFmtId="0" fontId="14" fillId="29" borderId="12" xfId="0" applyFont="1" applyFill="1" applyBorder="1" applyAlignment="1" applyProtection="1">
      <alignment horizontal="center" vertical="top"/>
      <protection hidden="1"/>
    </xf>
    <xf numFmtId="0" fontId="14" fillId="29" borderId="13" xfId="0" applyFont="1" applyFill="1" applyBorder="1" applyAlignment="1" applyProtection="1">
      <alignment horizontal="center" vertical="top"/>
      <protection hidden="1"/>
    </xf>
    <xf numFmtId="0" fontId="14" fillId="29" borderId="14" xfId="0" applyFont="1" applyFill="1" applyBorder="1" applyAlignment="1" applyProtection="1">
      <alignment horizontal="center" vertical="top"/>
      <protection hidden="1"/>
    </xf>
    <xf numFmtId="0" fontId="14" fillId="29" borderId="15" xfId="0" applyFont="1" applyFill="1" applyBorder="1" applyAlignment="1" applyProtection="1">
      <alignment horizontal="center"/>
      <protection hidden="1"/>
    </xf>
    <xf numFmtId="0" fontId="14" fillId="29" borderId="16" xfId="0" applyFont="1" applyFill="1" applyBorder="1" applyAlignment="1" applyProtection="1">
      <alignment horizontal="center"/>
      <protection hidden="1"/>
    </xf>
    <xf numFmtId="0" fontId="14" fillId="29" borderId="17" xfId="0" applyFont="1" applyFill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left" vertical="top" wrapText="1"/>
      <protection hidden="1"/>
    </xf>
    <xf numFmtId="0" fontId="1" fillId="0" borderId="11" xfId="0" applyFont="1" applyBorder="1" applyAlignment="1" applyProtection="1">
      <alignment horizontal="left" vertical="top" wrapText="1"/>
      <protection hidden="1"/>
    </xf>
    <xf numFmtId="0" fontId="1" fillId="0" borderId="9" xfId="0" applyFont="1" applyBorder="1" applyAlignment="1" applyProtection="1">
      <alignment horizontal="left" vertical="top" wrapText="1"/>
      <protection hidden="1"/>
    </xf>
    <xf numFmtId="0" fontId="1" fillId="0" borderId="15" xfId="0" applyFont="1" applyBorder="1" applyAlignment="1" applyProtection="1">
      <alignment horizontal="center" vertical="center" wrapText="1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2" fontId="1" fillId="0" borderId="9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14" fillId="31" borderId="0" xfId="0" applyFont="1" applyFill="1" applyAlignment="1" applyProtection="1">
      <alignment horizontal="center"/>
      <protection hidden="1"/>
    </xf>
    <xf numFmtId="0" fontId="38" fillId="0" borderId="24" xfId="0" applyFont="1" applyBorder="1" applyAlignment="1" applyProtection="1">
      <alignment horizontal="left"/>
      <protection hidden="1"/>
    </xf>
    <xf numFmtId="0" fontId="12" fillId="35" borderId="25" xfId="0" applyFont="1" applyFill="1" applyBorder="1" applyAlignment="1" applyProtection="1">
      <alignment horizontal="center" vertical="center" wrapText="1" readingOrder="1"/>
      <protection hidden="1"/>
    </xf>
    <xf numFmtId="0" fontId="12" fillId="35" borderId="26" xfId="0" applyFont="1" applyFill="1" applyBorder="1" applyAlignment="1" applyProtection="1">
      <alignment horizontal="center" vertical="center" wrapText="1" readingOrder="1"/>
      <protection hidden="1"/>
    </xf>
    <xf numFmtId="0" fontId="12" fillId="35" borderId="27" xfId="0" applyFont="1" applyFill="1" applyBorder="1" applyAlignment="1" applyProtection="1">
      <alignment horizontal="center" vertical="center" wrapText="1" readingOrder="1"/>
      <protection hidden="1"/>
    </xf>
    <xf numFmtId="0" fontId="11" fillId="35" borderId="25" xfId="0" applyFont="1" applyFill="1" applyBorder="1" applyAlignment="1" applyProtection="1">
      <alignment horizontal="center" vertical="center" readingOrder="1"/>
      <protection hidden="1"/>
    </xf>
    <xf numFmtId="0" fontId="11" fillId="35" borderId="26" xfId="0" applyFont="1" applyFill="1" applyBorder="1" applyAlignment="1" applyProtection="1">
      <alignment horizontal="center" vertical="center" readingOrder="1"/>
      <protection hidden="1"/>
    </xf>
    <xf numFmtId="0" fontId="11" fillId="35" borderId="27" xfId="0" applyFont="1" applyFill="1" applyBorder="1" applyAlignment="1" applyProtection="1">
      <alignment horizontal="center" vertical="center" readingOrder="1"/>
      <protection hidden="1"/>
    </xf>
    <xf numFmtId="0" fontId="11" fillId="35" borderId="25" xfId="0" applyFont="1" applyFill="1" applyBorder="1" applyAlignment="1" applyProtection="1">
      <alignment horizontal="center" vertical="center" wrapText="1" readingOrder="1"/>
      <protection hidden="1"/>
    </xf>
    <xf numFmtId="0" fontId="11" fillId="35" borderId="26" xfId="0" applyFont="1" applyFill="1" applyBorder="1" applyAlignment="1" applyProtection="1">
      <alignment horizontal="center" vertical="center" wrapText="1" readingOrder="1"/>
      <protection hidden="1"/>
    </xf>
    <xf numFmtId="0" fontId="11" fillId="35" borderId="27" xfId="0" applyFont="1" applyFill="1" applyBorder="1" applyAlignment="1" applyProtection="1">
      <alignment horizontal="center" vertical="center" wrapText="1" readingOrder="1"/>
      <protection hidden="1"/>
    </xf>
    <xf numFmtId="0" fontId="40" fillId="36" borderId="28" xfId="0" applyFont="1" applyFill="1" applyBorder="1" applyAlignment="1" applyProtection="1">
      <alignment horizontal="center" vertical="center" wrapText="1" readingOrder="1"/>
      <protection hidden="1"/>
    </xf>
    <xf numFmtId="0" fontId="40" fillId="36" borderId="32" xfId="0" applyFont="1" applyFill="1" applyBorder="1" applyAlignment="1" applyProtection="1">
      <alignment horizontal="center" vertical="center" wrapText="1" readingOrder="1"/>
      <protection hidden="1"/>
    </xf>
    <xf numFmtId="0" fontId="41" fillId="44" borderId="29" xfId="0" applyFont="1" applyFill="1" applyBorder="1" applyAlignment="1" applyProtection="1">
      <alignment horizontal="center" vertical="center" readingOrder="1"/>
      <protection hidden="1"/>
    </xf>
    <xf numFmtId="0" fontId="41" fillId="44" borderId="30" xfId="0" applyFont="1" applyFill="1" applyBorder="1" applyAlignment="1" applyProtection="1">
      <alignment horizontal="center" vertical="center" readingOrder="1"/>
      <protection hidden="1"/>
    </xf>
    <xf numFmtId="0" fontId="41" fillId="44" borderId="31" xfId="0" applyFont="1" applyFill="1" applyBorder="1" applyAlignment="1" applyProtection="1">
      <alignment horizontal="center" vertical="center" readingOrder="1"/>
      <protection hidden="1"/>
    </xf>
    <xf numFmtId="0" fontId="41" fillId="44" borderId="33" xfId="0" applyFont="1" applyFill="1" applyBorder="1" applyAlignment="1" applyProtection="1">
      <alignment horizontal="center" vertical="center" readingOrder="1"/>
      <protection hidden="1"/>
    </xf>
    <xf numFmtId="0" fontId="41" fillId="44" borderId="24" xfId="0" applyFont="1" applyFill="1" applyBorder="1" applyAlignment="1" applyProtection="1">
      <alignment horizontal="center" vertical="center" readingOrder="1"/>
      <protection hidden="1"/>
    </xf>
    <xf numFmtId="0" fontId="41" fillId="44" borderId="34" xfId="0" applyFont="1" applyFill="1" applyBorder="1" applyAlignment="1" applyProtection="1">
      <alignment horizontal="center" vertical="center" readingOrder="1"/>
      <protection hidden="1"/>
    </xf>
    <xf numFmtId="0" fontId="21" fillId="36" borderId="28" xfId="0" applyFont="1" applyFill="1" applyBorder="1" applyAlignment="1" applyProtection="1">
      <alignment horizontal="center" vertical="center" wrapText="1" readingOrder="1"/>
      <protection hidden="1"/>
    </xf>
    <xf numFmtId="0" fontId="21" fillId="36" borderId="32" xfId="0" applyFont="1" applyFill="1" applyBorder="1" applyAlignment="1" applyProtection="1">
      <alignment horizontal="center" vertical="center" wrapText="1" readingOrder="1"/>
      <protection hidden="1"/>
    </xf>
    <xf numFmtId="0" fontId="40" fillId="42" borderId="36" xfId="0" applyFont="1" applyFill="1" applyBorder="1" applyAlignment="1" applyProtection="1">
      <alignment horizontal="center" vertical="center" wrapText="1" readingOrder="1"/>
      <protection hidden="1"/>
    </xf>
    <xf numFmtId="0" fontId="40" fillId="42" borderId="37" xfId="0" applyFont="1" applyFill="1" applyBorder="1" applyAlignment="1" applyProtection="1">
      <alignment horizontal="center" vertical="center" wrapText="1" readingOrder="1"/>
      <protection hidden="1"/>
    </xf>
    <xf numFmtId="0" fontId="44" fillId="43" borderId="36" xfId="0" applyFont="1" applyFill="1" applyBorder="1" applyAlignment="1" applyProtection="1">
      <alignment horizontal="center" vertical="center" wrapText="1" readingOrder="1"/>
      <protection hidden="1"/>
    </xf>
    <xf numFmtId="0" fontId="44" fillId="43" borderId="37" xfId="0" applyFont="1" applyFill="1" applyBorder="1" applyAlignment="1" applyProtection="1">
      <alignment horizontal="center" vertical="center" wrapText="1" readingOrder="1"/>
      <protection hidden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colors>
    <mruColors>
      <color rgb="FF0000FF"/>
      <color rgb="FFFF99FF"/>
      <color rgb="FFFFFF00"/>
      <color rgb="FFFFCCFF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0</xdr:row>
      <xdr:rowOff>190499</xdr:rowOff>
    </xdr:from>
    <xdr:to>
      <xdr:col>1</xdr:col>
      <xdr:colOff>1904</xdr:colOff>
      <xdr:row>1</xdr:row>
      <xdr:rowOff>40004</xdr:rowOff>
    </xdr:to>
    <xdr:grpSp>
      <xdr:nvGrpSpPr>
        <xdr:cNvPr id="2" name="Group 1"/>
        <xdr:cNvGrpSpPr/>
      </xdr:nvGrpSpPr>
      <xdr:grpSpPr>
        <a:xfrm>
          <a:off x="209549" y="190499"/>
          <a:ext cx="4821555" cy="240030"/>
          <a:chOff x="371475" y="200024"/>
          <a:chExt cx="2752725" cy="182880"/>
        </a:xfrm>
      </xdr:grpSpPr>
      <xdr:cxnSp macro="">
        <xdr:nvCxnSpPr>
          <xdr:cNvPr id="3" name="Straight Connector 2"/>
          <xdr:cNvCxnSpPr/>
        </xdr:nvCxnSpPr>
        <xdr:spPr>
          <a:xfrm flipH="1" flipV="1">
            <a:off x="381000" y="209550"/>
            <a:ext cx="2743200" cy="0"/>
          </a:xfrm>
          <a:prstGeom prst="line">
            <a:avLst/>
          </a:prstGeom>
          <a:ln w="317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Arrow Connector 3"/>
          <xdr:cNvCxnSpPr/>
        </xdr:nvCxnSpPr>
        <xdr:spPr>
          <a:xfrm flipH="1">
            <a:off x="371475" y="200024"/>
            <a:ext cx="0" cy="182880"/>
          </a:xfrm>
          <a:prstGeom prst="straightConnector1">
            <a:avLst/>
          </a:prstGeom>
          <a:ln w="31750">
            <a:solidFill>
              <a:srgbClr val="FF0000"/>
            </a:solidFill>
            <a:tailEnd type="stealth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10582</xdr:colOff>
      <xdr:row>2</xdr:row>
      <xdr:rowOff>211667</xdr:rowOff>
    </xdr:from>
    <xdr:to>
      <xdr:col>4</xdr:col>
      <xdr:colOff>20319</xdr:colOff>
      <xdr:row>2</xdr:row>
      <xdr:rowOff>211667</xdr:rowOff>
    </xdr:to>
    <xdr:cxnSp macro="">
      <xdr:nvCxnSpPr>
        <xdr:cNvPr id="5" name="Straight Arrow Connector 4"/>
        <xdr:cNvCxnSpPr/>
      </xdr:nvCxnSpPr>
      <xdr:spPr>
        <a:xfrm>
          <a:off x="5573182" y="992717"/>
          <a:ext cx="276437" cy="0"/>
        </a:xfrm>
        <a:prstGeom prst="straightConnector1">
          <a:avLst/>
        </a:prstGeom>
        <a:ln w="31750">
          <a:solidFill>
            <a:srgbClr val="FF0000"/>
          </a:solidFill>
          <a:headEnd type="stealth" w="lg" len="lg"/>
          <a:tailEnd type="non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10582</xdr:colOff>
      <xdr:row>2</xdr:row>
      <xdr:rowOff>201084</xdr:rowOff>
    </xdr:from>
    <xdr:to>
      <xdr:col>2</xdr:col>
      <xdr:colOff>20318</xdr:colOff>
      <xdr:row>2</xdr:row>
      <xdr:rowOff>201084</xdr:rowOff>
    </xdr:to>
    <xdr:cxnSp macro="">
      <xdr:nvCxnSpPr>
        <xdr:cNvPr id="6" name="Straight Arrow Connector 5"/>
        <xdr:cNvCxnSpPr/>
      </xdr:nvCxnSpPr>
      <xdr:spPr>
        <a:xfrm>
          <a:off x="5039782" y="982134"/>
          <a:ext cx="276436" cy="0"/>
        </a:xfrm>
        <a:prstGeom prst="straightConnector1">
          <a:avLst/>
        </a:prstGeom>
        <a:ln w="3175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142876</xdr:colOff>
      <xdr:row>41</xdr:row>
      <xdr:rowOff>1</xdr:rowOff>
    </xdr:from>
    <xdr:to>
      <xdr:col>5</xdr:col>
      <xdr:colOff>133351</xdr:colOff>
      <xdr:row>42</xdr:row>
      <xdr:rowOff>41909</xdr:rowOff>
    </xdr:to>
    <xdr:grpSp>
      <xdr:nvGrpSpPr>
        <xdr:cNvPr id="7" name="Group 6"/>
        <xdr:cNvGrpSpPr/>
      </xdr:nvGrpSpPr>
      <xdr:grpSpPr>
        <a:xfrm>
          <a:off x="142876" y="16335376"/>
          <a:ext cx="6086475" cy="403858"/>
          <a:chOff x="142876" y="14773276"/>
          <a:chExt cx="6086475" cy="432433"/>
        </a:xfrm>
      </xdr:grpSpPr>
      <xdr:sp macro="" textlink="">
        <xdr:nvSpPr>
          <xdr:cNvPr id="8" name="TextBox 7"/>
          <xdr:cNvSpPr txBox="1"/>
        </xdr:nvSpPr>
        <xdr:spPr>
          <a:xfrm>
            <a:off x="142876" y="14773276"/>
            <a:ext cx="4819650" cy="361950"/>
          </a:xfrm>
          <a:prstGeom prst="rect">
            <a:avLst/>
          </a:prstGeom>
          <a:solidFill>
            <a:srgbClr val="66FFFF"/>
          </a:solidFill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wrap="square" lIns="27432" tIns="18288" rIns="27432" bIns="18288" rtlCol="0" anchor="t"/>
          <a:lstStyle/>
          <a:p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ต้องเติมจำนวนข้อที่ระบุในหลักสูตร</a:t>
            </a:r>
            <a:r>
              <a:rPr lang="en-US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(มคอ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หมวดที่ 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7 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ข้อ 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) </a:t>
            </a: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ช่อง</a:t>
            </a:r>
            <a:r>
              <a:rPr lang="en-US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 F42</a:t>
            </a:r>
          </a:p>
        </xdr:txBody>
      </xdr:sp>
      <xdr:grpSp>
        <xdr:nvGrpSpPr>
          <xdr:cNvPr id="9" name="Group 8"/>
          <xdr:cNvGrpSpPr/>
        </xdr:nvGrpSpPr>
        <xdr:grpSpPr>
          <a:xfrm>
            <a:off x="4943474" y="15068549"/>
            <a:ext cx="1285877" cy="137160"/>
            <a:chOff x="4943474" y="15078074"/>
            <a:chExt cx="1285877" cy="137160"/>
          </a:xfrm>
        </xdr:grpSpPr>
        <xdr:cxnSp macro="">
          <xdr:nvCxnSpPr>
            <xdr:cNvPr id="10" name="Straight Connector 9"/>
            <xdr:cNvCxnSpPr/>
          </xdr:nvCxnSpPr>
          <xdr:spPr>
            <a:xfrm flipV="1">
              <a:off x="4953000" y="15106650"/>
              <a:ext cx="9525" cy="91440"/>
            </a:xfrm>
            <a:prstGeom prst="line">
              <a:avLst/>
            </a:prstGeom>
            <a:ln w="19050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Straight Connector 10"/>
            <xdr:cNvCxnSpPr/>
          </xdr:nvCxnSpPr>
          <xdr:spPr>
            <a:xfrm flipV="1">
              <a:off x="4943474" y="15211425"/>
              <a:ext cx="1280160" cy="1"/>
            </a:xfrm>
            <a:prstGeom prst="line">
              <a:avLst/>
            </a:prstGeom>
            <a:ln w="19050">
              <a:solidFill>
                <a:srgbClr val="FF0000"/>
              </a:solidFill>
              <a:tailEnd type="none" w="lg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Straight Arrow Connector 11"/>
            <xdr:cNvCxnSpPr/>
          </xdr:nvCxnSpPr>
          <xdr:spPr>
            <a:xfrm flipH="1" flipV="1">
              <a:off x="6219825" y="15078074"/>
              <a:ext cx="9526" cy="137160"/>
            </a:xfrm>
            <a:prstGeom prst="straightConnector1">
              <a:avLst/>
            </a:prstGeom>
            <a:ln w="19050">
              <a:solidFill>
                <a:srgbClr val="FF0000"/>
              </a:solidFill>
              <a:tailEnd type="stealth" w="lg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0</xdr:col>
      <xdr:colOff>276226</xdr:colOff>
      <xdr:row>8</xdr:row>
      <xdr:rowOff>285750</xdr:rowOff>
    </xdr:from>
    <xdr:ext cx="4035090" cy="279307"/>
    <xdr:sp macro="" textlink="">
      <xdr:nvSpPr>
        <xdr:cNvPr id="13" name="TextBox 12"/>
        <xdr:cNvSpPr txBox="1"/>
      </xdr:nvSpPr>
      <xdr:spPr>
        <a:xfrm>
          <a:off x="276226" y="3124200"/>
          <a:ext cx="4035090" cy="279307"/>
        </a:xfrm>
        <a:prstGeom prst="rect">
          <a:avLst/>
        </a:prstGeom>
        <a:solidFill>
          <a:srgbClr val="BDFFBD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ไม่ต้องประเมิน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หลักสูตรใหม่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ที่ยังไม่มีบัณฑิตในปีก่อนปีที่ประเมิน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781050</xdr:colOff>
      <xdr:row>10</xdr:row>
      <xdr:rowOff>276225</xdr:rowOff>
    </xdr:from>
    <xdr:ext cx="4101766" cy="279307"/>
    <xdr:sp macro="" textlink="">
      <xdr:nvSpPr>
        <xdr:cNvPr id="14" name="TextBox 13"/>
        <xdr:cNvSpPr txBox="1"/>
      </xdr:nvSpPr>
      <xdr:spPr>
        <a:xfrm>
          <a:off x="781050" y="3819525"/>
          <a:ext cx="4101766" cy="279307"/>
        </a:xfrm>
        <a:prstGeom prst="rect">
          <a:avLst/>
        </a:prstGeom>
        <a:solidFill>
          <a:srgbClr val="BDFFBD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ไม่ต้องประเมิน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หลักสูตรใหม่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ที่ยังไม่มีบัณฑิตในปีก่อนปีที่ประเมิน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1762127</xdr:colOff>
      <xdr:row>12</xdr:row>
      <xdr:rowOff>276225</xdr:rowOff>
    </xdr:from>
    <xdr:ext cx="3040478" cy="279307"/>
    <xdr:sp macro="" textlink="">
      <xdr:nvSpPr>
        <xdr:cNvPr id="15" name="TextBox 14"/>
        <xdr:cNvSpPr txBox="1"/>
      </xdr:nvSpPr>
      <xdr:spPr>
        <a:xfrm>
          <a:off x="1762127" y="4524375"/>
          <a:ext cx="3040478" cy="279307"/>
        </a:xfrm>
        <a:prstGeom prst="rect">
          <a:avLst/>
        </a:prstGeom>
        <a:solidFill>
          <a:srgbClr val="E2F9FE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ไม่ต้องประเมิน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หลักสูตรที่ไม่มีผู้สำเร็จการศึกษา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1762127</xdr:colOff>
      <xdr:row>14</xdr:row>
      <xdr:rowOff>276225</xdr:rowOff>
    </xdr:from>
    <xdr:ext cx="3020426" cy="279307"/>
    <xdr:sp macro="" textlink="">
      <xdr:nvSpPr>
        <xdr:cNvPr id="16" name="TextBox 15"/>
        <xdr:cNvSpPr txBox="1"/>
      </xdr:nvSpPr>
      <xdr:spPr>
        <a:xfrm>
          <a:off x="1762127" y="5229225"/>
          <a:ext cx="3020426" cy="279307"/>
        </a:xfrm>
        <a:prstGeom prst="rect">
          <a:avLst/>
        </a:prstGeom>
        <a:solidFill>
          <a:srgbClr val="E2F9FE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ไม่ต้องประเมิน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หลักสูตรที่ไม่มีผู้สำเร็จการศึกษา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47625</xdr:colOff>
      <xdr:row>6</xdr:row>
      <xdr:rowOff>285750</xdr:rowOff>
    </xdr:from>
    <xdr:ext cx="3682164" cy="279307"/>
    <xdr:sp macro="" textlink="">
      <xdr:nvSpPr>
        <xdr:cNvPr id="17" name="TextBox 16"/>
        <xdr:cNvSpPr txBox="1"/>
      </xdr:nvSpPr>
      <xdr:spPr>
        <a:xfrm>
          <a:off x="47625" y="2419350"/>
          <a:ext cx="3682164" cy="279307"/>
        </a:xfrm>
        <a:prstGeom prst="rect">
          <a:avLst/>
        </a:prstGeom>
        <a:solidFill>
          <a:srgbClr val="F8FEB0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เกณฑ์ข้อ</a:t>
          </a:r>
          <a:r>
            <a:rPr lang="th-TH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6</a:t>
          </a:r>
          <a:r>
            <a:rPr lang="th-TH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และข้อ </a:t>
          </a:r>
          <a:r>
            <a:rPr lang="en-US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8</a:t>
          </a:r>
          <a:r>
            <a:rPr lang="th-TH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ถ้าไม่ได้ประเมิน ให้เคาะ </a:t>
          </a:r>
          <a:r>
            <a:rPr lang="en-US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space bar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B48"/>
  <sheetViews>
    <sheetView tabSelected="1" workbookViewId="0">
      <selection activeCell="A37" sqref="A37"/>
    </sheetView>
  </sheetViews>
  <sheetFormatPr defaultRowHeight="26.25" customHeight="1"/>
  <cols>
    <col min="1" max="1" width="56" style="84" customWidth="1"/>
    <col min="2" max="2" width="11.42578125" style="84" customWidth="1"/>
    <col min="3" max="3" width="8.5703125" style="84" customWidth="1"/>
    <col min="4" max="4" width="16.42578125" style="88" customWidth="1"/>
    <col min="5" max="5" width="10.5703125" style="84" customWidth="1"/>
    <col min="6" max="6" width="27.5703125" style="84" customWidth="1"/>
    <col min="7" max="7" width="9.140625" style="112" hidden="1" customWidth="1"/>
    <col min="8" max="9" width="9.140625" style="84" hidden="1" customWidth="1"/>
    <col min="10" max="10" width="27" style="84" hidden="1" customWidth="1"/>
    <col min="11" max="22" width="9.140625" style="84" hidden="1" customWidth="1"/>
    <col min="23" max="23" width="9.140625" style="84" customWidth="1"/>
    <col min="24" max="16384" width="9.140625" style="84"/>
  </cols>
  <sheetData>
    <row r="1" spans="1:28" ht="26.25" customHeight="1">
      <c r="A1" s="222" t="s">
        <v>130</v>
      </c>
      <c r="B1" s="222"/>
      <c r="C1" s="222"/>
      <c r="D1" s="222"/>
      <c r="E1" s="222"/>
      <c r="F1" s="222"/>
    </row>
    <row r="2" spans="1:28" ht="36.75" customHeight="1">
      <c r="A2" s="223" t="s">
        <v>136</v>
      </c>
      <c r="B2" s="223"/>
      <c r="C2" s="223"/>
      <c r="D2" s="223"/>
      <c r="E2" s="223"/>
      <c r="F2" s="223"/>
      <c r="I2" s="84" t="s">
        <v>33</v>
      </c>
      <c r="X2" s="155" t="s">
        <v>123</v>
      </c>
      <c r="Y2" s="156"/>
      <c r="Z2" s="156"/>
      <c r="AA2" s="157"/>
      <c r="AB2" s="156"/>
    </row>
    <row r="3" spans="1:28" ht="40.5" customHeight="1">
      <c r="A3" s="226" t="s">
        <v>12</v>
      </c>
      <c r="B3" s="238" t="s">
        <v>34</v>
      </c>
      <c r="C3" s="239"/>
      <c r="D3" s="240"/>
      <c r="E3" s="235" t="s">
        <v>13</v>
      </c>
      <c r="F3" s="232" t="s">
        <v>14</v>
      </c>
      <c r="X3" s="158" t="s">
        <v>124</v>
      </c>
      <c r="Y3" s="156"/>
      <c r="Z3" s="156"/>
      <c r="AA3" s="157"/>
      <c r="AB3" s="156"/>
    </row>
    <row r="4" spans="1:28" ht="25.5" customHeight="1">
      <c r="A4" s="227"/>
      <c r="B4" s="100" t="s">
        <v>42</v>
      </c>
      <c r="C4" s="241" t="s">
        <v>95</v>
      </c>
      <c r="D4" s="242"/>
      <c r="E4" s="236"/>
      <c r="F4" s="233"/>
      <c r="H4" s="84" t="s">
        <v>33</v>
      </c>
      <c r="X4" s="156" t="s">
        <v>125</v>
      </c>
      <c r="Y4" s="156"/>
      <c r="Z4" s="156"/>
      <c r="AA4" s="157"/>
      <c r="AB4" s="156"/>
    </row>
    <row r="5" spans="1:28" ht="25.5" customHeight="1">
      <c r="A5" s="228"/>
      <c r="B5" s="160" t="s">
        <v>44</v>
      </c>
      <c r="C5" s="106"/>
      <c r="D5" s="107"/>
      <c r="E5" s="237"/>
      <c r="F5" s="234"/>
      <c r="X5" s="156" t="s">
        <v>126</v>
      </c>
      <c r="Y5" s="156"/>
      <c r="Z5" s="156"/>
      <c r="AA5" s="157"/>
      <c r="AB5" s="156"/>
    </row>
    <row r="6" spans="1:28" ht="48" customHeight="1">
      <c r="A6" s="187" t="s">
        <v>10</v>
      </c>
      <c r="B6" s="247"/>
      <c r="C6" s="248"/>
      <c r="D6" s="249"/>
      <c r="E6" s="116" t="s">
        <v>31</v>
      </c>
      <c r="F6" s="96"/>
      <c r="X6" s="159" t="s">
        <v>127</v>
      </c>
      <c r="Y6" s="156"/>
      <c r="Z6" s="156"/>
      <c r="AA6" s="157"/>
      <c r="AB6" s="156"/>
    </row>
    <row r="7" spans="1:28" ht="30.75" customHeight="1">
      <c r="A7" s="186" t="s">
        <v>11</v>
      </c>
      <c r="B7" s="210"/>
      <c r="C7" s="211"/>
      <c r="D7" s="212"/>
      <c r="E7" s="115"/>
      <c r="F7" s="115"/>
      <c r="Y7" s="156"/>
      <c r="Z7" s="156"/>
      <c r="AA7" s="157"/>
      <c r="AB7" s="156"/>
    </row>
    <row r="8" spans="1:28" ht="26.25" customHeight="1">
      <c r="A8" s="77" t="s">
        <v>0</v>
      </c>
      <c r="B8" s="207" t="s">
        <v>31</v>
      </c>
      <c r="C8" s="208"/>
      <c r="D8" s="209"/>
      <c r="E8" s="86"/>
      <c r="F8" s="86"/>
      <c r="H8" s="87" t="s">
        <v>31</v>
      </c>
      <c r="J8" s="170" t="s">
        <v>121</v>
      </c>
      <c r="K8" s="170"/>
      <c r="L8" s="170"/>
    </row>
    <row r="9" spans="1:28" ht="26.25" customHeight="1">
      <c r="A9" s="77" t="s">
        <v>1</v>
      </c>
      <c r="B9" s="207" t="s">
        <v>31</v>
      </c>
      <c r="C9" s="208"/>
      <c r="D9" s="209"/>
      <c r="E9" s="86"/>
      <c r="F9" s="86"/>
      <c r="H9" s="88" t="s">
        <v>32</v>
      </c>
      <c r="J9" s="170" t="s">
        <v>120</v>
      </c>
      <c r="K9" s="170"/>
      <c r="L9" s="170"/>
    </row>
    <row r="10" spans="1:28" ht="26.25" customHeight="1">
      <c r="A10" s="77" t="s">
        <v>2</v>
      </c>
      <c r="B10" s="207" t="s">
        <v>31</v>
      </c>
      <c r="C10" s="208"/>
      <c r="D10" s="209"/>
      <c r="E10" s="86"/>
      <c r="F10" s="86"/>
      <c r="H10" s="84" t="s">
        <v>96</v>
      </c>
    </row>
    <row r="11" spans="1:28" ht="26.25" customHeight="1">
      <c r="A11" s="77" t="s">
        <v>3</v>
      </c>
      <c r="B11" s="207" t="s">
        <v>31</v>
      </c>
      <c r="C11" s="208"/>
      <c r="D11" s="209"/>
      <c r="E11" s="86"/>
      <c r="F11" s="86"/>
    </row>
    <row r="12" spans="1:28" ht="42.75" customHeight="1">
      <c r="A12" s="77" t="s">
        <v>4</v>
      </c>
      <c r="B12" s="207" t="s">
        <v>31</v>
      </c>
      <c r="C12" s="208"/>
      <c r="D12" s="209"/>
      <c r="E12" s="86"/>
      <c r="F12" s="86"/>
    </row>
    <row r="13" spans="1:28" ht="26.25" customHeight="1">
      <c r="A13" s="77" t="s">
        <v>5</v>
      </c>
      <c r="B13" s="207" t="s">
        <v>31</v>
      </c>
      <c r="C13" s="208"/>
      <c r="D13" s="209"/>
      <c r="E13" s="86"/>
      <c r="F13" s="86"/>
    </row>
    <row r="14" spans="1:28" ht="26.25" customHeight="1">
      <c r="A14" s="77" t="s">
        <v>6</v>
      </c>
      <c r="B14" s="207" t="s">
        <v>31</v>
      </c>
      <c r="C14" s="208"/>
      <c r="D14" s="209"/>
      <c r="E14" s="86"/>
      <c r="F14" s="86"/>
    </row>
    <row r="15" spans="1:28" ht="26.25" customHeight="1">
      <c r="A15" s="77" t="s">
        <v>7</v>
      </c>
      <c r="B15" s="207" t="s">
        <v>31</v>
      </c>
      <c r="C15" s="208"/>
      <c r="D15" s="209"/>
      <c r="E15" s="86"/>
      <c r="F15" s="86"/>
    </row>
    <row r="16" spans="1:28" ht="42.75" customHeight="1">
      <c r="A16" s="77" t="s">
        <v>8</v>
      </c>
      <c r="B16" s="207" t="s">
        <v>31</v>
      </c>
      <c r="C16" s="208"/>
      <c r="D16" s="209"/>
      <c r="E16" s="86"/>
      <c r="F16" s="86"/>
    </row>
    <row r="17" spans="1:13" ht="44.25" customHeight="1">
      <c r="A17" s="77" t="s">
        <v>9</v>
      </c>
      <c r="B17" s="207" t="s">
        <v>31</v>
      </c>
      <c r="C17" s="208"/>
      <c r="D17" s="209"/>
      <c r="E17" s="86"/>
      <c r="F17" s="86"/>
    </row>
    <row r="18" spans="1:13" ht="23.25" customHeight="1">
      <c r="A18" s="78" t="s">
        <v>129</v>
      </c>
      <c r="B18" s="229" t="s">
        <v>31</v>
      </c>
      <c r="C18" s="230"/>
      <c r="D18" s="231"/>
      <c r="E18" s="86"/>
      <c r="F18" s="86"/>
    </row>
    <row r="19" spans="1:13" ht="26.25" customHeight="1">
      <c r="A19" s="188" t="s">
        <v>15</v>
      </c>
      <c r="B19" s="185"/>
      <c r="C19" s="181"/>
      <c r="D19" s="182"/>
      <c r="E19" s="183"/>
      <c r="F19" s="184"/>
    </row>
    <row r="20" spans="1:13" ht="26.25" customHeight="1">
      <c r="A20" s="79" t="s">
        <v>16</v>
      </c>
      <c r="B20" s="105"/>
      <c r="C20" s="243" t="e">
        <f>B20*100/B21</f>
        <v>#DIV/0!</v>
      </c>
      <c r="D20" s="245"/>
      <c r="E20" s="224">
        <f>D20</f>
        <v>0</v>
      </c>
      <c r="F20" s="92"/>
      <c r="G20" s="113" t="s">
        <v>88</v>
      </c>
      <c r="H20" s="88"/>
      <c r="I20" s="88" t="s">
        <v>89</v>
      </c>
      <c r="J20" s="88"/>
      <c r="K20" s="88" t="s">
        <v>90</v>
      </c>
      <c r="L20" s="88" t="s">
        <v>91</v>
      </c>
    </row>
    <row r="21" spans="1:13" ht="26.25" customHeight="1">
      <c r="A21" s="80"/>
      <c r="B21" s="105"/>
      <c r="C21" s="244"/>
      <c r="D21" s="246"/>
      <c r="E21" s="225"/>
      <c r="F21" s="91"/>
      <c r="G21" s="113">
        <v>6</v>
      </c>
      <c r="H21" s="89"/>
      <c r="I21" s="88">
        <v>20</v>
      </c>
      <c r="J21" s="88"/>
      <c r="K21" s="88">
        <v>1</v>
      </c>
      <c r="L21" s="88">
        <v>4.25</v>
      </c>
    </row>
    <row r="22" spans="1:13" ht="26.25" customHeight="1">
      <c r="A22" s="205" t="s">
        <v>122</v>
      </c>
      <c r="B22" s="161"/>
      <c r="C22" s="213" t="e">
        <f>(B22/B23)*100</f>
        <v>#DIV/0!</v>
      </c>
      <c r="D22" s="102" t="s">
        <v>92</v>
      </c>
      <c r="E22" s="214" t="e">
        <f>D23</f>
        <v>#DIV/0!</v>
      </c>
      <c r="F22" s="86"/>
    </row>
    <row r="23" spans="1:13" ht="26.25" customHeight="1">
      <c r="A23" s="206"/>
      <c r="B23" s="104"/>
      <c r="C23" s="213"/>
      <c r="D23" s="154" t="e">
        <f>(C22*5)/80</f>
        <v>#DIV/0!</v>
      </c>
      <c r="E23" s="215"/>
      <c r="F23" s="86"/>
    </row>
    <row r="24" spans="1:13" ht="26.25" customHeight="1">
      <c r="A24" s="188" t="s">
        <v>17</v>
      </c>
      <c r="B24" s="180"/>
      <c r="C24" s="181"/>
      <c r="D24" s="182"/>
      <c r="E24" s="183"/>
      <c r="F24" s="184"/>
    </row>
    <row r="25" spans="1:13" ht="26.25" customHeight="1">
      <c r="A25" s="81" t="s">
        <v>18</v>
      </c>
      <c r="B25" s="216"/>
      <c r="C25" s="217"/>
      <c r="D25" s="218"/>
      <c r="E25" s="153">
        <f>IF(B25&lt;$J$41,0,IF(B25&lt;$K$41,1,IF(B25&lt;$L$41,2,IF(B25&lt;$M$41,3,IF(B25&lt;$N$41,4,5)))))</f>
        <v>0</v>
      </c>
      <c r="F25" s="93" t="s">
        <v>93</v>
      </c>
    </row>
    <row r="26" spans="1:13" ht="26.25" customHeight="1">
      <c r="A26" s="81" t="s">
        <v>19</v>
      </c>
      <c r="B26" s="219"/>
      <c r="C26" s="220"/>
      <c r="D26" s="221"/>
      <c r="E26" s="152">
        <f>IF(B26&lt;$J$41,0,IF(B26&lt;$K$41,1,IF(B26&lt;$L$41,2,IF(B26&lt;$M$41,3,IF(B26&lt;$N$41,4,5)))))</f>
        <v>0</v>
      </c>
      <c r="F26" s="94" t="s">
        <v>93</v>
      </c>
    </row>
    <row r="27" spans="1:13" ht="26.25" customHeight="1">
      <c r="A27" s="81" t="s">
        <v>20</v>
      </c>
      <c r="B27" s="219"/>
      <c r="C27" s="220"/>
      <c r="D27" s="221"/>
      <c r="E27" s="152">
        <f>IF(B27&lt;$J$41,0,IF(B27&lt;$K$41,1,IF(B27&lt;$L$41,2,IF(B27&lt;$M$41,3,IF(B27&lt;$N$41,4,5)))))</f>
        <v>0</v>
      </c>
      <c r="F27" s="94" t="s">
        <v>93</v>
      </c>
    </row>
    <row r="28" spans="1:13" ht="26.25" customHeight="1">
      <c r="A28" s="188" t="s">
        <v>21</v>
      </c>
      <c r="B28" s="175"/>
      <c r="C28" s="175"/>
      <c r="D28" s="171"/>
      <c r="E28" s="179"/>
      <c r="F28" s="115"/>
    </row>
    <row r="29" spans="1:13" ht="26.25" customHeight="1">
      <c r="A29" s="81" t="s">
        <v>22</v>
      </c>
      <c r="B29" s="219"/>
      <c r="C29" s="220"/>
      <c r="D29" s="221"/>
      <c r="E29" s="152">
        <f>IF(B29&lt;$J$41,0,IF(B29&lt;$K$41,1,IF(B29&lt;$L$41,2,IF(B29&lt;$M$41,3,IF(B29&lt;$N$41,4,5)))))</f>
        <v>0</v>
      </c>
      <c r="F29" s="94" t="s">
        <v>93</v>
      </c>
    </row>
    <row r="30" spans="1:13" ht="26.25" customHeight="1">
      <c r="A30" s="176" t="s">
        <v>131</v>
      </c>
      <c r="B30" s="172"/>
      <c r="C30" s="172"/>
      <c r="D30" s="173"/>
      <c r="E30" s="164" t="e">
        <f>AVERAGE(E31,E33,E35,E37)</f>
        <v>#DIV/0!</v>
      </c>
      <c r="F30" s="163"/>
      <c r="G30" s="114"/>
      <c r="H30" s="85"/>
      <c r="I30" s="85"/>
      <c r="J30" s="85"/>
      <c r="K30" s="85"/>
      <c r="L30" s="85"/>
      <c r="M30" s="85"/>
    </row>
    <row r="31" spans="1:13" ht="22.5" customHeight="1">
      <c r="A31" s="177" t="s">
        <v>132</v>
      </c>
      <c r="B31" s="110"/>
      <c r="C31" s="201" t="e">
        <f>(B31/B32)*100</f>
        <v>#DIV/0!</v>
      </c>
      <c r="D31" s="108" t="s">
        <v>92</v>
      </c>
      <c r="E31" s="194" t="e">
        <f>IF(D32&gt;5,5,D32)</f>
        <v>#DIV/0!</v>
      </c>
      <c r="F31" s="86"/>
      <c r="G31" s="114"/>
      <c r="H31" s="85"/>
      <c r="I31" s="85"/>
      <c r="J31" s="85"/>
      <c r="K31" s="85"/>
      <c r="L31" s="85"/>
      <c r="M31" s="85"/>
    </row>
    <row r="32" spans="1:13" ht="22.5" customHeight="1">
      <c r="A32" s="177"/>
      <c r="B32" s="162"/>
      <c r="C32" s="202"/>
      <c r="D32" s="109" t="e">
        <f>(C31*5)/100</f>
        <v>#DIV/0!</v>
      </c>
      <c r="E32" s="194"/>
      <c r="F32" s="86"/>
      <c r="G32" s="114"/>
      <c r="H32" s="85"/>
      <c r="I32" s="85"/>
      <c r="J32" s="85"/>
      <c r="K32" s="85"/>
      <c r="L32" s="85"/>
      <c r="M32" s="85"/>
    </row>
    <row r="33" spans="1:18" ht="22.5" customHeight="1">
      <c r="A33" s="177" t="s">
        <v>133</v>
      </c>
      <c r="B33" s="110"/>
      <c r="C33" s="201" t="e">
        <f>(B33/B34)*100</f>
        <v>#DIV/0!</v>
      </c>
      <c r="D33" s="108" t="s">
        <v>92</v>
      </c>
      <c r="E33" s="194" t="e">
        <f>IF(D34&gt;5,5,D34)</f>
        <v>#DIV/0!</v>
      </c>
      <c r="F33" s="86"/>
      <c r="G33" s="114"/>
      <c r="H33" s="85"/>
      <c r="I33" s="85"/>
      <c r="J33" s="85"/>
      <c r="K33" s="85"/>
      <c r="L33" s="85"/>
      <c r="M33" s="85"/>
    </row>
    <row r="34" spans="1:18" ht="22.5" customHeight="1">
      <c r="A34" s="177"/>
      <c r="B34" s="162"/>
      <c r="C34" s="202"/>
      <c r="D34" s="109" t="e">
        <f>(C33*5)/100</f>
        <v>#DIV/0!</v>
      </c>
      <c r="E34" s="194"/>
      <c r="F34" s="86"/>
      <c r="G34" s="114"/>
      <c r="H34" s="85"/>
      <c r="I34" s="85"/>
      <c r="J34" s="85"/>
      <c r="K34" s="85"/>
      <c r="L34" s="85"/>
      <c r="M34" s="85"/>
    </row>
    <row r="35" spans="1:18" ht="22.5" customHeight="1">
      <c r="A35" s="177" t="s">
        <v>134</v>
      </c>
      <c r="B35" s="111"/>
      <c r="C35" s="204" t="e">
        <f>(B35/B36)*100</f>
        <v>#DIV/0!</v>
      </c>
      <c r="D35" s="95" t="s">
        <v>92</v>
      </c>
      <c r="E35" s="194" t="e">
        <f>IF(D36&gt;5,5,D36)</f>
        <v>#DIV/0!</v>
      </c>
      <c r="F35" s="86"/>
      <c r="G35" s="114"/>
      <c r="H35" s="85"/>
      <c r="I35" s="85"/>
      <c r="J35" s="85"/>
      <c r="K35" s="85"/>
      <c r="L35" s="85"/>
      <c r="M35" s="85"/>
    </row>
    <row r="36" spans="1:18" ht="22.5" customHeight="1">
      <c r="A36" s="178"/>
      <c r="B36" s="162"/>
      <c r="C36" s="202"/>
      <c r="D36" s="109" t="e">
        <f>(C35*5)/60</f>
        <v>#DIV/0!</v>
      </c>
      <c r="E36" s="203"/>
      <c r="F36" s="86"/>
      <c r="G36" s="114"/>
      <c r="H36" s="85"/>
      <c r="I36" s="85"/>
      <c r="J36" s="85"/>
      <c r="K36" s="85"/>
      <c r="L36" s="85"/>
      <c r="M36" s="85"/>
    </row>
    <row r="37" spans="1:18" ht="22.5" customHeight="1">
      <c r="A37" s="178" t="s">
        <v>128</v>
      </c>
      <c r="B37" s="166"/>
      <c r="C37" s="169" t="e">
        <f>B37/B38</f>
        <v>#DIV/0!</v>
      </c>
      <c r="D37" s="168" t="s">
        <v>92</v>
      </c>
      <c r="E37" s="194" t="e">
        <f>IF(D38&gt;5,5,D38)</f>
        <v>#DIV/0!</v>
      </c>
      <c r="F37" s="167"/>
      <c r="G37" s="114"/>
      <c r="H37" s="85"/>
      <c r="I37" s="85"/>
      <c r="J37" s="85"/>
      <c r="K37" s="85">
        <v>0.25</v>
      </c>
      <c r="L37" s="85"/>
      <c r="M37" s="85"/>
    </row>
    <row r="38" spans="1:18" ht="22.5" customHeight="1">
      <c r="A38" s="174"/>
      <c r="B38" s="166"/>
      <c r="C38" s="166">
        <v>0</v>
      </c>
      <c r="D38" s="90" t="e">
        <f>(C37*5)/C38</f>
        <v>#DIV/0!</v>
      </c>
      <c r="E38" s="203"/>
      <c r="F38" s="91"/>
      <c r="G38" s="114"/>
      <c r="H38" s="85"/>
      <c r="I38" s="85"/>
      <c r="J38" s="85"/>
      <c r="K38" s="85"/>
      <c r="L38" s="85"/>
      <c r="M38" s="85"/>
    </row>
    <row r="39" spans="1:18" ht="26.25" customHeight="1">
      <c r="A39" s="80" t="s">
        <v>23</v>
      </c>
      <c r="B39" s="193"/>
      <c r="C39" s="193"/>
      <c r="D39" s="193"/>
      <c r="E39" s="152">
        <f>IF(B39&lt;$J$41,0,IF(B39&lt;$K$41,1,IF(B39&lt;$L$41,2,IF(B39&lt;$M$41,3,IF(B39&lt;$N$41,4,5)))))</f>
        <v>0</v>
      </c>
      <c r="F39" s="101" t="s">
        <v>93</v>
      </c>
    </row>
    <row r="40" spans="1:18" ht="26.25" customHeight="1">
      <c r="A40" s="188" t="s">
        <v>24</v>
      </c>
      <c r="B40" s="180"/>
      <c r="C40" s="181"/>
      <c r="D40" s="182"/>
      <c r="E40" s="183"/>
      <c r="F40" s="184"/>
    </row>
    <row r="41" spans="1:18" ht="26.25" customHeight="1">
      <c r="A41" s="81" t="s">
        <v>25</v>
      </c>
      <c r="B41" s="193"/>
      <c r="C41" s="193"/>
      <c r="D41" s="193"/>
      <c r="E41" s="150">
        <f>IF(B41&lt;$J$41,0,IF(B41&lt;$K$41,1,IF(B41&lt;$L$41,2,IF(B41&lt;$M$41,3,IF(B41&lt;$N$41,4,5)))))</f>
        <v>0</v>
      </c>
      <c r="F41" s="96" t="s">
        <v>93</v>
      </c>
      <c r="G41" s="114"/>
      <c r="H41" s="85"/>
      <c r="I41" s="85"/>
      <c r="J41" s="82">
        <v>1</v>
      </c>
      <c r="K41" s="82">
        <v>2</v>
      </c>
      <c r="L41" s="82">
        <v>3</v>
      </c>
      <c r="M41" s="82">
        <v>4</v>
      </c>
      <c r="N41" s="82">
        <v>5</v>
      </c>
    </row>
    <row r="42" spans="1:18" ht="26.25" customHeight="1">
      <c r="A42" s="81" t="s">
        <v>26</v>
      </c>
      <c r="B42" s="193"/>
      <c r="C42" s="193"/>
      <c r="D42" s="193"/>
      <c r="E42" s="150">
        <f>IF(B42&lt;$J$41,0,IF(B42&lt;$K$41,1,IF(B42&lt;$L$41,2,IF(B42&lt;$M$41,3,IF(B42&lt;$N$41,4,5)))))</f>
        <v>0</v>
      </c>
      <c r="F42" s="96" t="s">
        <v>93</v>
      </c>
    </row>
    <row r="43" spans="1:18" ht="26.25" customHeight="1">
      <c r="A43" s="81" t="s">
        <v>27</v>
      </c>
      <c r="B43" s="193"/>
      <c r="C43" s="193"/>
      <c r="D43" s="193"/>
      <c r="E43" s="150">
        <f>IF(B43&lt;$J$41,0,IF(B43&lt;$K$41,1,IF(B43&lt;$L$41,2,IF(B43&lt;$M$41,3,IF(B43&lt;$N$41,4,5)))))</f>
        <v>0</v>
      </c>
      <c r="F43" s="96" t="s">
        <v>93</v>
      </c>
      <c r="J43" s="85">
        <v>0</v>
      </c>
      <c r="K43" s="85">
        <v>3.5</v>
      </c>
      <c r="L43" s="85">
        <v>4</v>
      </c>
      <c r="M43" s="85">
        <v>4</v>
      </c>
      <c r="N43" s="97">
        <v>4.5</v>
      </c>
      <c r="O43" s="97">
        <v>4.5</v>
      </c>
      <c r="P43" s="88">
        <v>4.75</v>
      </c>
      <c r="Q43" s="88">
        <v>4.75</v>
      </c>
      <c r="R43" s="88">
        <v>5</v>
      </c>
    </row>
    <row r="44" spans="1:18" ht="26.25" customHeight="1">
      <c r="A44" s="191" t="s">
        <v>28</v>
      </c>
      <c r="B44" s="165"/>
      <c r="C44" s="196" t="e">
        <f>(B44/B45*100)</f>
        <v>#DIV/0!</v>
      </c>
      <c r="D44" s="197"/>
      <c r="E44" s="200"/>
      <c r="F44" s="86"/>
      <c r="G44" s="114"/>
      <c r="H44" s="85"/>
      <c r="I44" s="85"/>
      <c r="J44" s="85" t="s">
        <v>94</v>
      </c>
      <c r="K44" s="85" t="s">
        <v>98</v>
      </c>
      <c r="L44" s="85" t="s">
        <v>100</v>
      </c>
      <c r="M44" s="85" t="s">
        <v>101</v>
      </c>
      <c r="N44" s="85" t="s">
        <v>102</v>
      </c>
      <c r="O44" s="85" t="s">
        <v>103</v>
      </c>
      <c r="P44" s="88" t="s">
        <v>105</v>
      </c>
      <c r="Q44" s="88" t="s">
        <v>104</v>
      </c>
      <c r="R44" s="88" t="s">
        <v>99</v>
      </c>
    </row>
    <row r="45" spans="1:18" ht="26.25" customHeight="1">
      <c r="A45" s="192"/>
      <c r="B45" s="103"/>
      <c r="C45" s="198"/>
      <c r="D45" s="199"/>
      <c r="E45" s="200"/>
      <c r="F45" s="86"/>
      <c r="G45" s="114"/>
      <c r="H45" s="85"/>
      <c r="I45" s="85"/>
      <c r="J45" s="85"/>
      <c r="K45" s="85"/>
      <c r="L45" s="85"/>
      <c r="M45" s="85"/>
      <c r="N45" s="85"/>
      <c r="O45" s="85"/>
    </row>
    <row r="46" spans="1:18" ht="26.25" customHeight="1">
      <c r="A46" s="188" t="s">
        <v>29</v>
      </c>
      <c r="B46" s="175"/>
      <c r="C46" s="175"/>
      <c r="D46" s="171"/>
      <c r="E46" s="171"/>
      <c r="F46" s="115"/>
      <c r="G46" s="117"/>
      <c r="H46" s="85"/>
      <c r="I46" s="85"/>
      <c r="J46" s="98"/>
      <c r="K46" s="98"/>
      <c r="L46" s="98"/>
      <c r="M46" s="98"/>
      <c r="N46" s="98"/>
      <c r="O46" s="98"/>
      <c r="P46" s="98"/>
      <c r="Q46" s="98"/>
      <c r="R46" s="98"/>
    </row>
    <row r="47" spans="1:18" ht="26.25" customHeight="1">
      <c r="A47" s="83" t="s">
        <v>30</v>
      </c>
      <c r="B47" s="193"/>
      <c r="C47" s="193"/>
      <c r="D47" s="193"/>
      <c r="E47" s="151">
        <f>IF(B47&lt;$J$41,0,IF(B47&lt;$K$41,1,IF(B47&lt;$L$41,2,IF(B47&lt;$M$41,3,IF(B47&lt;$N$41,4,5)))))</f>
        <v>0</v>
      </c>
      <c r="F47" s="99" t="s">
        <v>93</v>
      </c>
    </row>
    <row r="48" spans="1:18" ht="26.25" customHeight="1">
      <c r="A48" s="195" t="s">
        <v>135</v>
      </c>
      <c r="B48" s="195"/>
      <c r="C48" s="195"/>
      <c r="D48" s="195"/>
      <c r="E48" s="190" t="e">
        <f>AVERAGE(E20,E22,E25:E27,E29,E30,E39,E41:E45,E47)</f>
        <v>#DIV/0!</v>
      </c>
    </row>
  </sheetData>
  <mergeCells count="46">
    <mergeCell ref="A1:F1"/>
    <mergeCell ref="A2:F2"/>
    <mergeCell ref="E20:E21"/>
    <mergeCell ref="A3:A5"/>
    <mergeCell ref="B17:D17"/>
    <mergeCell ref="B18:D18"/>
    <mergeCell ref="F3:F5"/>
    <mergeCell ref="E3:E5"/>
    <mergeCell ref="B8:D8"/>
    <mergeCell ref="B9:D9"/>
    <mergeCell ref="B3:D3"/>
    <mergeCell ref="C4:D4"/>
    <mergeCell ref="C20:C21"/>
    <mergeCell ref="D20:D21"/>
    <mergeCell ref="B6:D6"/>
    <mergeCell ref="B10:D10"/>
    <mergeCell ref="E22:E23"/>
    <mergeCell ref="B25:D25"/>
    <mergeCell ref="B26:D26"/>
    <mergeCell ref="B27:D27"/>
    <mergeCell ref="B29:D29"/>
    <mergeCell ref="A22:A23"/>
    <mergeCell ref="B14:D14"/>
    <mergeCell ref="B15:D15"/>
    <mergeCell ref="B16:D16"/>
    <mergeCell ref="B7:D7"/>
    <mergeCell ref="B11:D11"/>
    <mergeCell ref="B12:D12"/>
    <mergeCell ref="B13:D13"/>
    <mergeCell ref="C22:C23"/>
    <mergeCell ref="A44:A45"/>
    <mergeCell ref="B42:D42"/>
    <mergeCell ref="E31:E32"/>
    <mergeCell ref="A48:D48"/>
    <mergeCell ref="B47:D47"/>
    <mergeCell ref="B39:D39"/>
    <mergeCell ref="B41:D41"/>
    <mergeCell ref="C44:D45"/>
    <mergeCell ref="E44:E45"/>
    <mergeCell ref="B43:D43"/>
    <mergeCell ref="C31:C32"/>
    <mergeCell ref="C33:C34"/>
    <mergeCell ref="E37:E38"/>
    <mergeCell ref="E33:E34"/>
    <mergeCell ref="E35:E36"/>
    <mergeCell ref="C35:C36"/>
  </mergeCells>
  <dataValidations count="3">
    <dataValidation type="list" allowBlank="1" showInputMessage="1" showErrorMessage="1" sqref="H8:H9 B6:D6">
      <formula1>$H$8:$H$9</formula1>
    </dataValidation>
    <dataValidation type="list" allowBlank="1" showInputMessage="1" showErrorMessage="1" sqref="E6 B8:D18">
      <formula1>$H$7:$H$9</formula1>
    </dataValidation>
    <dataValidation type="list" allowBlank="1" showInputMessage="1" showErrorMessage="1" sqref="F6">
      <formula1>$J$8:$J$9</formula1>
    </dataValidation>
  </dataValidations>
  <pageMargins left="0.2" right="0.2" top="0.5" bottom="0.5" header="0.3" footer="0.3"/>
  <pageSetup paperSize="9" scale="75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W47"/>
  <sheetViews>
    <sheetView workbookViewId="0">
      <selection activeCell="M5" sqref="M5"/>
    </sheetView>
  </sheetViews>
  <sheetFormatPr defaultColWidth="9.140625" defaultRowHeight="24"/>
  <cols>
    <col min="1" max="1" width="75.42578125" style="1" customWidth="1"/>
    <col min="2" max="10" width="4" style="1" customWidth="1"/>
    <col min="11" max="11" width="17.85546875" style="1" customWidth="1"/>
    <col min="12" max="14" width="9.140625" style="1" customWidth="1"/>
    <col min="15" max="16" width="9.140625" style="1"/>
    <col min="17" max="78" width="9.140625" style="1" customWidth="1"/>
    <col min="79" max="101" width="9.140625" style="1" hidden="1" customWidth="1"/>
    <col min="102" max="102" width="9.140625" style="1" customWidth="1"/>
    <col min="103" max="16384" width="9.140625" style="1"/>
  </cols>
  <sheetData>
    <row r="1" spans="1:98" ht="30.75">
      <c r="A1" s="250" t="s">
        <v>35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98" ht="30.75">
      <c r="A2" s="251"/>
      <c r="B2" s="252"/>
      <c r="C2" s="252"/>
      <c r="D2" s="252"/>
      <c r="E2" s="252"/>
      <c r="F2" s="252"/>
      <c r="G2" s="252"/>
      <c r="H2" s="252"/>
      <c r="I2" s="252"/>
      <c r="J2" s="252"/>
      <c r="K2" s="253"/>
    </row>
    <row r="3" spans="1:98" ht="30.75">
      <c r="A3" s="2" t="s">
        <v>36</v>
      </c>
      <c r="B3" s="3"/>
      <c r="C3" s="4">
        <v>2</v>
      </c>
      <c r="D3" s="5"/>
      <c r="E3" s="6" t="s">
        <v>37</v>
      </c>
      <c r="G3" s="5"/>
      <c r="H3" s="5"/>
      <c r="K3" s="7"/>
      <c r="L3" s="8" t="s">
        <v>38</v>
      </c>
    </row>
    <row r="4" spans="1:98" ht="27.75">
      <c r="A4" s="254" t="s">
        <v>39</v>
      </c>
      <c r="B4" s="257" t="s">
        <v>40</v>
      </c>
      <c r="C4" s="257"/>
      <c r="D4" s="257"/>
      <c r="E4" s="257"/>
      <c r="F4" s="257"/>
      <c r="G4" s="257"/>
      <c r="H4" s="257"/>
      <c r="I4" s="257"/>
      <c r="J4" s="257"/>
      <c r="K4" s="258" t="s">
        <v>41</v>
      </c>
    </row>
    <row r="5" spans="1:98">
      <c r="A5" s="255"/>
      <c r="B5" s="261" t="s">
        <v>42</v>
      </c>
      <c r="C5" s="262"/>
      <c r="D5" s="262"/>
      <c r="E5" s="262"/>
      <c r="F5" s="263"/>
      <c r="G5" s="264" t="s">
        <v>43</v>
      </c>
      <c r="H5" s="265"/>
      <c r="I5" s="265"/>
      <c r="J5" s="266"/>
      <c r="K5" s="259"/>
    </row>
    <row r="6" spans="1:98">
      <c r="A6" s="256"/>
      <c r="B6" s="261" t="s">
        <v>44</v>
      </c>
      <c r="C6" s="262"/>
      <c r="D6" s="262"/>
      <c r="E6" s="262"/>
      <c r="F6" s="263"/>
      <c r="G6" s="267"/>
      <c r="H6" s="268"/>
      <c r="I6" s="268"/>
      <c r="J6" s="269"/>
      <c r="K6" s="260"/>
    </row>
    <row r="7" spans="1:98" ht="27.75">
      <c r="A7" s="287" t="s">
        <v>10</v>
      </c>
      <c r="B7" s="9" t="s">
        <v>97</v>
      </c>
      <c r="C7" s="10" t="s">
        <v>97</v>
      </c>
      <c r="D7" s="11" t="s">
        <v>97</v>
      </c>
      <c r="E7" s="12" t="s">
        <v>97</v>
      </c>
      <c r="F7" s="13" t="s">
        <v>97</v>
      </c>
      <c r="G7" s="14" t="s">
        <v>97</v>
      </c>
      <c r="H7" s="15" t="s">
        <v>97</v>
      </c>
      <c r="I7" s="16" t="s">
        <v>97</v>
      </c>
      <c r="J7" s="17" t="s">
        <v>97</v>
      </c>
      <c r="K7" s="289" t="s">
        <v>38</v>
      </c>
      <c r="L7" s="18" t="s">
        <v>38</v>
      </c>
      <c r="CA7" s="19" t="s">
        <v>45</v>
      </c>
      <c r="CB7" s="19" t="s">
        <v>46</v>
      </c>
      <c r="CC7" s="19" t="s">
        <v>38</v>
      </c>
      <c r="CD7" s="19" t="s">
        <v>38</v>
      </c>
      <c r="CE7" s="19" t="s">
        <v>38</v>
      </c>
      <c r="CF7" s="19" t="s">
        <v>38</v>
      </c>
      <c r="CG7" s="19" t="s">
        <v>38</v>
      </c>
      <c r="CH7" s="19" t="s">
        <v>38</v>
      </c>
      <c r="CI7" s="19" t="s">
        <v>38</v>
      </c>
      <c r="CJ7" s="19" t="s">
        <v>38</v>
      </c>
      <c r="CK7" s="19" t="s">
        <v>47</v>
      </c>
      <c r="CL7" s="20" t="s">
        <v>45</v>
      </c>
      <c r="CM7" s="21"/>
      <c r="CN7" s="21"/>
      <c r="CO7" s="21"/>
      <c r="CP7" s="21"/>
      <c r="CQ7" s="21"/>
      <c r="CR7" s="21"/>
      <c r="CS7" s="21"/>
      <c r="CT7" s="21"/>
    </row>
    <row r="8" spans="1:98" ht="27.75">
      <c r="A8" s="288"/>
      <c r="B8" s="22" t="s">
        <v>97</v>
      </c>
      <c r="C8" s="23" t="s">
        <v>97</v>
      </c>
      <c r="D8" s="291" t="s">
        <v>48</v>
      </c>
      <c r="E8" s="291"/>
      <c r="F8" s="291"/>
      <c r="G8" s="291"/>
      <c r="H8" s="291"/>
      <c r="I8" s="291"/>
      <c r="J8" s="291"/>
      <c r="K8" s="290"/>
      <c r="L8" s="24" t="s">
        <v>38</v>
      </c>
      <c r="N8" s="25"/>
      <c r="CA8" s="19" t="s">
        <v>49</v>
      </c>
      <c r="CB8" s="19" t="s">
        <v>50</v>
      </c>
      <c r="CC8" s="19" t="s">
        <v>51</v>
      </c>
      <c r="CD8" s="19" t="s">
        <v>52</v>
      </c>
      <c r="CE8" s="19" t="s">
        <v>53</v>
      </c>
      <c r="CF8" s="19" t="s">
        <v>54</v>
      </c>
      <c r="CG8" s="19" t="s">
        <v>55</v>
      </c>
      <c r="CH8" s="19" t="s">
        <v>56</v>
      </c>
      <c r="CI8" s="19" t="s">
        <v>57</v>
      </c>
      <c r="CJ8" s="19" t="s">
        <v>58</v>
      </c>
      <c r="CK8" s="19" t="s">
        <v>59</v>
      </c>
      <c r="CL8" s="20" t="s">
        <v>49</v>
      </c>
      <c r="CM8" s="21"/>
      <c r="CN8" s="21"/>
      <c r="CO8" s="21"/>
      <c r="CP8" s="21"/>
      <c r="CQ8" s="21"/>
      <c r="CR8" s="21"/>
      <c r="CS8" s="21"/>
      <c r="CT8" s="21"/>
    </row>
    <row r="9" spans="1:98" ht="27.75">
      <c r="A9" s="292" t="s">
        <v>60</v>
      </c>
      <c r="B9" s="273">
        <v>6</v>
      </c>
      <c r="C9" s="274"/>
      <c r="D9" s="294">
        <v>4.25</v>
      </c>
      <c r="E9" s="295"/>
      <c r="F9" s="296"/>
      <c r="G9" s="297" t="s">
        <v>38</v>
      </c>
      <c r="H9" s="298"/>
      <c r="I9" s="301" t="s">
        <v>38</v>
      </c>
      <c r="J9" s="301"/>
      <c r="K9" s="302" t="s">
        <v>38</v>
      </c>
      <c r="L9" s="18" t="s">
        <v>38</v>
      </c>
    </row>
    <row r="10" spans="1:98" ht="27.75">
      <c r="A10" s="293"/>
      <c r="B10" s="276"/>
      <c r="C10" s="277"/>
      <c r="D10" s="304">
        <v>1</v>
      </c>
      <c r="E10" s="305"/>
      <c r="F10" s="306"/>
      <c r="G10" s="299"/>
      <c r="H10" s="300"/>
      <c r="I10" s="301"/>
      <c r="J10" s="301"/>
      <c r="K10" s="303"/>
      <c r="L10" s="26" t="s">
        <v>38</v>
      </c>
    </row>
    <row r="11" spans="1:98" ht="27.75">
      <c r="A11" s="270" t="s">
        <v>61</v>
      </c>
      <c r="B11" s="272">
        <v>1110</v>
      </c>
      <c r="C11" s="272"/>
      <c r="D11" s="273">
        <v>1110</v>
      </c>
      <c r="E11" s="274"/>
      <c r="F11" s="275"/>
      <c r="G11" s="279"/>
      <c r="H11" s="279"/>
      <c r="I11" s="280" t="s">
        <v>38</v>
      </c>
      <c r="J11" s="281"/>
      <c r="K11" s="284" t="s">
        <v>38</v>
      </c>
      <c r="L11" s="27" t="s">
        <v>38</v>
      </c>
      <c r="M11" s="28"/>
      <c r="N11" s="28"/>
      <c r="O11" s="28"/>
      <c r="P11" s="29"/>
      <c r="Q11" s="29"/>
      <c r="R11" s="29"/>
      <c r="S11" s="29"/>
      <c r="T11" s="29"/>
      <c r="U11" s="30"/>
      <c r="V11" s="31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3"/>
      <c r="BJ11" s="33"/>
      <c r="CA11" s="32"/>
      <c r="CB11" s="32"/>
      <c r="CC11" s="32"/>
      <c r="CD11" s="32"/>
    </row>
    <row r="12" spans="1:98" ht="27.75">
      <c r="A12" s="271"/>
      <c r="B12" s="272"/>
      <c r="C12" s="272"/>
      <c r="D12" s="276"/>
      <c r="E12" s="277"/>
      <c r="F12" s="278"/>
      <c r="G12" s="286"/>
      <c r="H12" s="286"/>
      <c r="I12" s="282"/>
      <c r="J12" s="283"/>
      <c r="K12" s="285"/>
      <c r="L12" s="34" t="s">
        <v>38</v>
      </c>
      <c r="M12" s="28"/>
      <c r="N12" s="28"/>
      <c r="O12" s="28"/>
      <c r="P12" s="29"/>
      <c r="Q12" s="29"/>
      <c r="R12" s="29"/>
      <c r="S12" s="29"/>
      <c r="T12" s="29"/>
      <c r="U12" s="30"/>
      <c r="V12" s="31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3"/>
      <c r="BJ12" s="33"/>
      <c r="CA12" s="32"/>
      <c r="CB12" s="32"/>
      <c r="CC12" s="32"/>
      <c r="CD12" s="32"/>
    </row>
    <row r="13" spans="1:98" ht="27.75">
      <c r="A13" s="287" t="s">
        <v>62</v>
      </c>
      <c r="B13" s="317">
        <v>0.75</v>
      </c>
      <c r="C13" s="317"/>
      <c r="D13" s="317"/>
      <c r="E13" s="317"/>
      <c r="F13" s="317"/>
      <c r="G13" s="309" t="s">
        <v>38</v>
      </c>
      <c r="H13" s="310"/>
      <c r="I13" s="313" t="s">
        <v>38</v>
      </c>
      <c r="J13" s="314"/>
      <c r="K13" s="284" t="s">
        <v>38</v>
      </c>
      <c r="L13" s="27" t="s">
        <v>38</v>
      </c>
      <c r="M13" s="28"/>
      <c r="N13" s="28"/>
      <c r="O13" s="28"/>
      <c r="P13" s="29"/>
      <c r="Q13" s="29"/>
      <c r="R13" s="29"/>
      <c r="S13" s="29"/>
      <c r="T13" s="29"/>
      <c r="U13" s="30"/>
      <c r="V13" s="31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3"/>
      <c r="BJ13" s="33"/>
      <c r="CA13" s="32"/>
      <c r="CB13" s="32"/>
      <c r="CC13" s="32"/>
      <c r="CD13" s="32"/>
    </row>
    <row r="14" spans="1:98" ht="27.75">
      <c r="A14" s="307"/>
      <c r="B14" s="286">
        <v>2</v>
      </c>
      <c r="C14" s="286"/>
      <c r="D14" s="286"/>
      <c r="E14" s="286"/>
      <c r="F14" s="286"/>
      <c r="G14" s="311"/>
      <c r="H14" s="312"/>
      <c r="I14" s="315"/>
      <c r="J14" s="316"/>
      <c r="K14" s="285"/>
      <c r="L14" s="34" t="s">
        <v>38</v>
      </c>
      <c r="M14" s="28"/>
      <c r="N14" s="28"/>
      <c r="O14" s="35"/>
      <c r="P14" s="36"/>
      <c r="Q14" s="29"/>
      <c r="R14" s="29"/>
      <c r="S14" s="29"/>
      <c r="T14" s="29"/>
      <c r="U14" s="30"/>
      <c r="V14" s="31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3"/>
      <c r="BJ14" s="33"/>
      <c r="CB14" s="1" t="s">
        <v>45</v>
      </c>
    </row>
    <row r="15" spans="1:98" ht="27.75">
      <c r="A15" s="287" t="s">
        <v>63</v>
      </c>
      <c r="B15" s="308"/>
      <c r="C15" s="308"/>
      <c r="D15" s="308"/>
      <c r="E15" s="308"/>
      <c r="F15" s="308"/>
      <c r="G15" s="309" t="s">
        <v>38</v>
      </c>
      <c r="H15" s="310"/>
      <c r="I15" s="313" t="s">
        <v>38</v>
      </c>
      <c r="J15" s="314"/>
      <c r="K15" s="284" t="s">
        <v>38</v>
      </c>
      <c r="L15" s="27" t="s">
        <v>38</v>
      </c>
      <c r="M15" s="28"/>
      <c r="N15" s="28"/>
      <c r="O15" s="37"/>
      <c r="P15" s="29"/>
      <c r="Q15" s="29"/>
      <c r="R15" s="29"/>
      <c r="S15" s="29"/>
      <c r="T15" s="29"/>
      <c r="U15" s="30"/>
      <c r="V15" s="31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3"/>
      <c r="BJ15" s="33"/>
    </row>
    <row r="16" spans="1:98" ht="27.75">
      <c r="A16" s="307"/>
      <c r="B16" s="286"/>
      <c r="C16" s="286"/>
      <c r="D16" s="286"/>
      <c r="E16" s="286"/>
      <c r="F16" s="286"/>
      <c r="G16" s="311"/>
      <c r="H16" s="312"/>
      <c r="I16" s="315"/>
      <c r="J16" s="316"/>
      <c r="K16" s="285"/>
      <c r="L16" s="34" t="s">
        <v>38</v>
      </c>
      <c r="M16" s="28"/>
      <c r="N16" s="28"/>
      <c r="O16" s="28"/>
      <c r="P16" s="29"/>
      <c r="Q16" s="29"/>
      <c r="R16" s="29"/>
      <c r="S16" s="29"/>
      <c r="T16" s="29"/>
      <c r="U16" s="30"/>
      <c r="V16" s="31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3"/>
      <c r="BJ16" s="33"/>
    </row>
    <row r="17" spans="1:14" ht="39.950000000000003" customHeight="1">
      <c r="A17" s="38" t="s">
        <v>18</v>
      </c>
      <c r="B17" s="326"/>
      <c r="C17" s="326"/>
      <c r="D17" s="326"/>
      <c r="E17" s="326"/>
      <c r="F17" s="326"/>
      <c r="G17" s="326"/>
      <c r="H17" s="326"/>
      <c r="I17" s="326"/>
      <c r="J17" s="39"/>
      <c r="K17" s="40" t="s">
        <v>38</v>
      </c>
      <c r="L17" s="41" t="s">
        <v>38</v>
      </c>
    </row>
    <row r="18" spans="1:14" ht="39.950000000000003" customHeight="1">
      <c r="A18" s="38" t="s">
        <v>19</v>
      </c>
      <c r="B18" s="326"/>
      <c r="C18" s="326"/>
      <c r="D18" s="326"/>
      <c r="E18" s="326"/>
      <c r="F18" s="326"/>
      <c r="G18" s="326"/>
      <c r="H18" s="326"/>
      <c r="I18" s="326"/>
      <c r="J18" s="39"/>
      <c r="K18" s="40" t="s">
        <v>38</v>
      </c>
      <c r="L18" s="41" t="s">
        <v>38</v>
      </c>
    </row>
    <row r="19" spans="1:14" ht="39.950000000000003" customHeight="1">
      <c r="A19" s="38" t="s">
        <v>20</v>
      </c>
      <c r="B19" s="326"/>
      <c r="C19" s="326"/>
      <c r="D19" s="326"/>
      <c r="E19" s="326"/>
      <c r="F19" s="326"/>
      <c r="G19" s="326"/>
      <c r="H19" s="326"/>
      <c r="I19" s="326"/>
      <c r="J19" s="39"/>
      <c r="K19" s="40" t="s">
        <v>38</v>
      </c>
      <c r="L19" s="41" t="s">
        <v>38</v>
      </c>
    </row>
    <row r="20" spans="1:14" ht="39.950000000000003" customHeight="1">
      <c r="A20" s="38" t="s">
        <v>22</v>
      </c>
      <c r="B20" s="326"/>
      <c r="C20" s="326"/>
      <c r="D20" s="326"/>
      <c r="E20" s="326"/>
      <c r="F20" s="326"/>
      <c r="G20" s="326"/>
      <c r="H20" s="326"/>
      <c r="I20" s="326"/>
      <c r="J20" s="39"/>
      <c r="K20" s="40" t="s">
        <v>38</v>
      </c>
      <c r="L20" s="41" t="s">
        <v>38</v>
      </c>
    </row>
    <row r="21" spans="1:14" ht="23.25" customHeight="1">
      <c r="A21" s="42" t="s">
        <v>64</v>
      </c>
      <c r="B21" s="327" t="s">
        <v>38</v>
      </c>
      <c r="C21" s="328"/>
      <c r="D21" s="328"/>
      <c r="E21" s="328"/>
      <c r="F21" s="328"/>
      <c r="G21" s="328"/>
      <c r="H21" s="328"/>
      <c r="I21" s="328"/>
      <c r="J21" s="328"/>
      <c r="K21" s="329"/>
      <c r="L21" s="18" t="s">
        <v>38</v>
      </c>
      <c r="M21" s="43"/>
    </row>
    <row r="22" spans="1:14" ht="33">
      <c r="A22" s="44" t="s">
        <v>65</v>
      </c>
      <c r="B22" s="318"/>
      <c r="C22" s="319"/>
      <c r="D22" s="45"/>
      <c r="E22" s="320" t="s">
        <v>38</v>
      </c>
      <c r="F22" s="293"/>
      <c r="G22" s="321" t="s">
        <v>38</v>
      </c>
      <c r="H22" s="293"/>
      <c r="I22" s="322" t="s">
        <v>38</v>
      </c>
      <c r="J22" s="323"/>
      <c r="K22" s="330" t="s">
        <v>38</v>
      </c>
      <c r="L22" s="46" t="s">
        <v>38</v>
      </c>
    </row>
    <row r="23" spans="1:14" ht="33">
      <c r="A23" s="47" t="s">
        <v>66</v>
      </c>
      <c r="B23" s="318"/>
      <c r="C23" s="319"/>
      <c r="D23" s="45"/>
      <c r="E23" s="320" t="s">
        <v>38</v>
      </c>
      <c r="F23" s="293"/>
      <c r="G23" s="321" t="s">
        <v>38</v>
      </c>
      <c r="H23" s="293"/>
      <c r="I23" s="322" t="s">
        <v>38</v>
      </c>
      <c r="J23" s="323"/>
      <c r="K23" s="331"/>
      <c r="L23" s="46" t="s">
        <v>38</v>
      </c>
    </row>
    <row r="24" spans="1:14" ht="33">
      <c r="A24" s="48" t="s">
        <v>67</v>
      </c>
      <c r="B24" s="324"/>
      <c r="C24" s="325"/>
      <c r="D24" s="45"/>
      <c r="E24" s="320" t="s">
        <v>38</v>
      </c>
      <c r="F24" s="293"/>
      <c r="G24" s="321" t="s">
        <v>38</v>
      </c>
      <c r="H24" s="293"/>
      <c r="I24" s="322" t="s">
        <v>38</v>
      </c>
      <c r="J24" s="323"/>
      <c r="K24" s="332"/>
      <c r="L24" s="46" t="s">
        <v>38</v>
      </c>
    </row>
    <row r="25" spans="1:14" ht="23.25" customHeight="1">
      <c r="A25" s="42" t="s">
        <v>68</v>
      </c>
      <c r="B25" s="333" t="s">
        <v>38</v>
      </c>
      <c r="C25" s="334"/>
      <c r="D25" s="334"/>
      <c r="E25" s="334"/>
      <c r="F25" s="334"/>
      <c r="G25" s="334"/>
      <c r="H25" s="334"/>
      <c r="I25" s="334"/>
      <c r="J25" s="334"/>
      <c r="K25" s="335"/>
      <c r="L25" s="18" t="s">
        <v>38</v>
      </c>
    </row>
    <row r="26" spans="1:14" ht="33">
      <c r="A26" s="44" t="s">
        <v>69</v>
      </c>
      <c r="B26" s="318"/>
      <c r="C26" s="319"/>
      <c r="D26" s="45"/>
      <c r="E26" s="320" t="s">
        <v>38</v>
      </c>
      <c r="F26" s="293"/>
      <c r="G26" s="321" t="s">
        <v>38</v>
      </c>
      <c r="H26" s="293"/>
      <c r="I26" s="322" t="s">
        <v>38</v>
      </c>
      <c r="J26" s="323"/>
      <c r="K26" s="330" t="s">
        <v>38</v>
      </c>
      <c r="L26" s="46" t="s">
        <v>38</v>
      </c>
      <c r="N26" s="1" t="s">
        <v>33</v>
      </c>
    </row>
    <row r="27" spans="1:14" ht="33">
      <c r="A27" s="47" t="s">
        <v>70</v>
      </c>
      <c r="B27" s="318"/>
      <c r="C27" s="319"/>
      <c r="D27" s="45"/>
      <c r="E27" s="320" t="s">
        <v>38</v>
      </c>
      <c r="F27" s="293"/>
      <c r="G27" s="321" t="s">
        <v>38</v>
      </c>
      <c r="H27" s="293"/>
      <c r="I27" s="322" t="s">
        <v>38</v>
      </c>
      <c r="J27" s="323"/>
      <c r="K27" s="331"/>
      <c r="L27" s="46" t="s">
        <v>38</v>
      </c>
    </row>
    <row r="28" spans="1:14" ht="33">
      <c r="A28" s="49" t="s">
        <v>71</v>
      </c>
      <c r="B28" s="324"/>
      <c r="C28" s="325"/>
      <c r="D28" s="45"/>
      <c r="E28" s="320" t="s">
        <v>38</v>
      </c>
      <c r="F28" s="293"/>
      <c r="G28" s="321" t="s">
        <v>38</v>
      </c>
      <c r="H28" s="293"/>
      <c r="I28" s="322" t="s">
        <v>38</v>
      </c>
      <c r="J28" s="323"/>
      <c r="K28" s="332"/>
      <c r="L28" s="46" t="s">
        <v>38</v>
      </c>
    </row>
    <row r="29" spans="1:14" ht="23.25" customHeight="1">
      <c r="A29" s="42" t="s">
        <v>72</v>
      </c>
      <c r="B29" s="333" t="s">
        <v>38</v>
      </c>
      <c r="C29" s="334"/>
      <c r="D29" s="334"/>
      <c r="E29" s="334"/>
      <c r="F29" s="334"/>
      <c r="G29" s="334"/>
      <c r="H29" s="334"/>
      <c r="I29" s="334"/>
      <c r="J29" s="334"/>
      <c r="K29" s="335"/>
      <c r="L29" s="18" t="s">
        <v>38</v>
      </c>
    </row>
    <row r="30" spans="1:14" ht="33">
      <c r="A30" s="44" t="s">
        <v>73</v>
      </c>
      <c r="B30" s="318"/>
      <c r="C30" s="319"/>
      <c r="D30" s="45"/>
      <c r="E30" s="320" t="s">
        <v>38</v>
      </c>
      <c r="F30" s="293"/>
      <c r="G30" s="321" t="s">
        <v>38</v>
      </c>
      <c r="H30" s="293"/>
      <c r="I30" s="322" t="s">
        <v>38</v>
      </c>
      <c r="J30" s="336"/>
      <c r="K30" s="330" t="s">
        <v>38</v>
      </c>
      <c r="L30" s="46" t="s">
        <v>38</v>
      </c>
    </row>
    <row r="31" spans="1:14" ht="33">
      <c r="A31" s="47" t="s">
        <v>74</v>
      </c>
      <c r="B31" s="318"/>
      <c r="C31" s="319"/>
      <c r="D31" s="45"/>
      <c r="E31" s="320" t="s">
        <v>38</v>
      </c>
      <c r="F31" s="293"/>
      <c r="G31" s="321" t="s">
        <v>38</v>
      </c>
      <c r="H31" s="293"/>
      <c r="I31" s="322" t="s">
        <v>38</v>
      </c>
      <c r="J31" s="336"/>
      <c r="K31" s="331"/>
      <c r="L31" s="46" t="s">
        <v>38</v>
      </c>
    </row>
    <row r="32" spans="1:14" ht="33">
      <c r="A32" s="48" t="s">
        <v>75</v>
      </c>
      <c r="B32" s="324"/>
      <c r="C32" s="325"/>
      <c r="D32" s="45"/>
      <c r="E32" s="320" t="s">
        <v>38</v>
      </c>
      <c r="F32" s="293"/>
      <c r="G32" s="321" t="s">
        <v>38</v>
      </c>
      <c r="H32" s="293"/>
      <c r="I32" s="322" t="s">
        <v>38</v>
      </c>
      <c r="J32" s="336"/>
      <c r="K32" s="331"/>
      <c r="L32" s="46" t="s">
        <v>38</v>
      </c>
    </row>
    <row r="33" spans="1:101" ht="33">
      <c r="A33" s="50" t="s">
        <v>76</v>
      </c>
      <c r="B33" s="341" t="s">
        <v>77</v>
      </c>
      <c r="C33" s="341"/>
      <c r="D33" s="341"/>
      <c r="E33" s="341"/>
      <c r="F33" s="339"/>
      <c r="G33" s="340"/>
      <c r="H33" s="45"/>
      <c r="I33" s="322" t="s">
        <v>38</v>
      </c>
      <c r="J33" s="336"/>
      <c r="K33" s="331"/>
      <c r="L33" s="46" t="s">
        <v>38</v>
      </c>
    </row>
    <row r="34" spans="1:101" ht="33">
      <c r="A34" s="51" t="s">
        <v>78</v>
      </c>
      <c r="B34" s="342" t="s">
        <v>79</v>
      </c>
      <c r="C34" s="343"/>
      <c r="D34" s="343"/>
      <c r="E34" s="343"/>
      <c r="F34" s="339"/>
      <c r="G34" s="340"/>
      <c r="H34" s="45"/>
      <c r="I34" s="322" t="s">
        <v>38</v>
      </c>
      <c r="J34" s="336"/>
      <c r="K34" s="331"/>
      <c r="L34" s="46" t="s">
        <v>38</v>
      </c>
    </row>
    <row r="35" spans="1:101" ht="33">
      <c r="A35" s="51"/>
      <c r="B35" s="337" t="s">
        <v>80</v>
      </c>
      <c r="C35" s="338"/>
      <c r="D35" s="338"/>
      <c r="E35" s="338"/>
      <c r="F35" s="339"/>
      <c r="G35" s="340"/>
      <c r="H35" s="45"/>
      <c r="I35" s="322" t="s">
        <v>38</v>
      </c>
      <c r="J35" s="336"/>
      <c r="K35" s="332"/>
      <c r="L35" s="46" t="s">
        <v>38</v>
      </c>
    </row>
    <row r="36" spans="1:101" ht="39.950000000000003" customHeight="1">
      <c r="A36" s="38" t="s">
        <v>23</v>
      </c>
      <c r="B36" s="326"/>
      <c r="C36" s="326"/>
      <c r="D36" s="326"/>
      <c r="E36" s="326"/>
      <c r="F36" s="326"/>
      <c r="G36" s="326"/>
      <c r="H36" s="326"/>
      <c r="I36" s="326"/>
      <c r="J36" s="39"/>
      <c r="K36" s="40" t="s">
        <v>38</v>
      </c>
      <c r="L36" s="41" t="s">
        <v>38</v>
      </c>
    </row>
    <row r="37" spans="1:101" ht="39.950000000000003" customHeight="1">
      <c r="A37" s="38" t="s">
        <v>25</v>
      </c>
      <c r="B37" s="326"/>
      <c r="C37" s="326"/>
      <c r="D37" s="326"/>
      <c r="E37" s="326"/>
      <c r="F37" s="326"/>
      <c r="G37" s="326"/>
      <c r="H37" s="326"/>
      <c r="I37" s="326"/>
      <c r="J37" s="39"/>
      <c r="K37" s="40" t="s">
        <v>38</v>
      </c>
      <c r="L37" s="41" t="s">
        <v>38</v>
      </c>
    </row>
    <row r="38" spans="1:101" ht="39.950000000000003" customHeight="1">
      <c r="A38" s="38" t="s">
        <v>26</v>
      </c>
      <c r="B38" s="326"/>
      <c r="C38" s="326"/>
      <c r="D38" s="326"/>
      <c r="E38" s="326"/>
      <c r="F38" s="326"/>
      <c r="G38" s="326"/>
      <c r="H38" s="326"/>
      <c r="I38" s="326"/>
      <c r="J38" s="39"/>
      <c r="K38" s="40" t="s">
        <v>38</v>
      </c>
      <c r="L38" s="41" t="s">
        <v>38</v>
      </c>
    </row>
    <row r="39" spans="1:101" ht="39.950000000000003" customHeight="1">
      <c r="A39" s="38" t="s">
        <v>27</v>
      </c>
      <c r="B39" s="326"/>
      <c r="C39" s="326"/>
      <c r="D39" s="326"/>
      <c r="E39" s="326"/>
      <c r="F39" s="326"/>
      <c r="G39" s="326"/>
      <c r="H39" s="326"/>
      <c r="I39" s="326"/>
      <c r="J39" s="39"/>
      <c r="K39" s="40" t="s">
        <v>38</v>
      </c>
      <c r="L39" s="41" t="s">
        <v>38</v>
      </c>
    </row>
    <row r="40" spans="1:101" ht="28.5" customHeight="1">
      <c r="A40" s="352" t="s">
        <v>81</v>
      </c>
      <c r="B40" s="52">
        <v>1</v>
      </c>
      <c r="C40" s="52"/>
      <c r="D40" s="52"/>
      <c r="E40" s="52"/>
      <c r="F40" s="53"/>
      <c r="G40" s="54"/>
      <c r="H40" s="55"/>
      <c r="I40" s="56"/>
      <c r="J40" s="57"/>
      <c r="K40" s="330"/>
      <c r="L40" s="41" t="s">
        <v>38</v>
      </c>
      <c r="CA40" s="19" t="s">
        <v>45</v>
      </c>
      <c r="CB40" s="19" t="s">
        <v>46</v>
      </c>
      <c r="CC40" s="19" t="s">
        <v>82</v>
      </c>
      <c r="CD40" s="19" t="s">
        <v>83</v>
      </c>
      <c r="CE40" s="19" t="s">
        <v>84</v>
      </c>
      <c r="CF40" s="19" t="s">
        <v>38</v>
      </c>
      <c r="CG40" s="19" t="s">
        <v>38</v>
      </c>
      <c r="CH40" s="19" t="s">
        <v>38</v>
      </c>
      <c r="CI40" s="19" t="s">
        <v>38</v>
      </c>
      <c r="CJ40" s="19" t="s">
        <v>38</v>
      </c>
      <c r="CK40" s="19" t="s">
        <v>38</v>
      </c>
      <c r="CL40" s="58" t="s">
        <v>38</v>
      </c>
      <c r="CM40" s="19" t="s">
        <v>38</v>
      </c>
      <c r="CN40" s="19" t="s">
        <v>38</v>
      </c>
      <c r="CO40" s="19" t="s">
        <v>38</v>
      </c>
      <c r="CP40" s="19" t="s">
        <v>38</v>
      </c>
      <c r="CQ40" s="19" t="s">
        <v>38</v>
      </c>
      <c r="CR40" s="19" t="s">
        <v>38</v>
      </c>
      <c r="CS40" s="19" t="s">
        <v>38</v>
      </c>
      <c r="CT40" s="19" t="s">
        <v>38</v>
      </c>
      <c r="CU40" s="59" t="s">
        <v>45</v>
      </c>
      <c r="CV40" s="60" t="s">
        <v>38</v>
      </c>
      <c r="CW40" s="61" t="s">
        <v>45</v>
      </c>
    </row>
    <row r="41" spans="1:101" ht="28.5" customHeight="1">
      <c r="A41" s="353"/>
      <c r="B41" s="9"/>
      <c r="C41" s="10">
        <v>1</v>
      </c>
      <c r="D41" s="11"/>
      <c r="E41" s="62"/>
      <c r="F41" s="23"/>
      <c r="G41" s="63"/>
      <c r="H41" s="64"/>
      <c r="I41" s="65"/>
      <c r="J41" s="66"/>
      <c r="K41" s="331"/>
      <c r="L41" s="46" t="s">
        <v>38</v>
      </c>
      <c r="CA41" s="19" t="s">
        <v>49</v>
      </c>
      <c r="CB41" s="19" t="s">
        <v>50</v>
      </c>
      <c r="CC41" s="19" t="s">
        <v>51</v>
      </c>
      <c r="CD41" s="19" t="s">
        <v>52</v>
      </c>
      <c r="CE41" s="19" t="s">
        <v>53</v>
      </c>
      <c r="CF41" s="19" t="s">
        <v>38</v>
      </c>
      <c r="CG41" s="19" t="s">
        <v>38</v>
      </c>
      <c r="CH41" s="19" t="s">
        <v>38</v>
      </c>
      <c r="CI41" s="19" t="s">
        <v>38</v>
      </c>
      <c r="CJ41" s="19" t="s">
        <v>38</v>
      </c>
      <c r="CK41" s="19" t="s">
        <v>38</v>
      </c>
      <c r="CL41" s="19" t="s">
        <v>38</v>
      </c>
      <c r="CM41" s="19" t="s">
        <v>38</v>
      </c>
      <c r="CN41" s="19" t="s">
        <v>38</v>
      </c>
      <c r="CO41" s="19" t="s">
        <v>38</v>
      </c>
      <c r="CP41" s="19" t="s">
        <v>38</v>
      </c>
      <c r="CQ41" s="19" t="s">
        <v>38</v>
      </c>
      <c r="CR41" s="19" t="s">
        <v>38</v>
      </c>
      <c r="CS41" s="19" t="s">
        <v>38</v>
      </c>
      <c r="CT41" s="19" t="s">
        <v>38</v>
      </c>
      <c r="CU41" s="59" t="s">
        <v>49</v>
      </c>
      <c r="CV41" s="60" t="s">
        <v>38</v>
      </c>
      <c r="CW41" s="61" t="s">
        <v>49</v>
      </c>
    </row>
    <row r="42" spans="1:101" ht="28.5" customHeight="1" thickBot="1">
      <c r="A42" s="354"/>
      <c r="B42" s="67"/>
      <c r="C42" s="17"/>
      <c r="D42" s="68">
        <v>1</v>
      </c>
      <c r="E42" s="69" t="s">
        <v>38</v>
      </c>
      <c r="F42" s="70">
        <v>11</v>
      </c>
      <c r="G42" s="355" t="s">
        <v>38</v>
      </c>
      <c r="H42" s="356"/>
      <c r="I42" s="357" t="s">
        <v>38</v>
      </c>
      <c r="J42" s="288"/>
      <c r="K42" s="332"/>
      <c r="L42" s="24" t="s">
        <v>38</v>
      </c>
      <c r="CA42" s="19" t="s">
        <v>38</v>
      </c>
      <c r="CB42" s="19" t="s">
        <v>38</v>
      </c>
      <c r="CC42" s="19" t="s">
        <v>38</v>
      </c>
      <c r="CD42" s="19" t="s">
        <v>38</v>
      </c>
      <c r="CE42" s="19" t="s">
        <v>38</v>
      </c>
      <c r="CF42" s="19" t="s">
        <v>38</v>
      </c>
      <c r="CG42" s="19" t="s">
        <v>38</v>
      </c>
      <c r="CH42" s="19" t="s">
        <v>38</v>
      </c>
      <c r="CI42" s="19" t="s">
        <v>38</v>
      </c>
      <c r="CJ42" s="19" t="s">
        <v>38</v>
      </c>
      <c r="CK42" s="19" t="s">
        <v>38</v>
      </c>
      <c r="CL42" s="58" t="s">
        <v>38</v>
      </c>
      <c r="CM42" s="19" t="s">
        <v>38</v>
      </c>
      <c r="CN42" s="19" t="s">
        <v>38</v>
      </c>
      <c r="CO42" s="19" t="s">
        <v>38</v>
      </c>
      <c r="CP42" s="19" t="s">
        <v>38</v>
      </c>
      <c r="CQ42" s="19" t="s">
        <v>38</v>
      </c>
      <c r="CR42" s="19" t="s">
        <v>38</v>
      </c>
      <c r="CS42" s="19" t="s">
        <v>38</v>
      </c>
      <c r="CT42" s="19" t="s">
        <v>38</v>
      </c>
      <c r="CU42" s="59" t="s">
        <v>38</v>
      </c>
      <c r="CV42" s="60" t="s">
        <v>38</v>
      </c>
      <c r="CW42" s="61" t="s">
        <v>38</v>
      </c>
    </row>
    <row r="43" spans="1:101" ht="39.950000000000003" customHeight="1">
      <c r="A43" s="38" t="s">
        <v>85</v>
      </c>
      <c r="B43" s="326"/>
      <c r="C43" s="326"/>
      <c r="D43" s="326"/>
      <c r="E43" s="326"/>
      <c r="F43" s="326"/>
      <c r="G43" s="326"/>
      <c r="H43" s="326"/>
      <c r="I43" s="326"/>
      <c r="J43" s="39"/>
      <c r="K43" s="40" t="s">
        <v>38</v>
      </c>
      <c r="L43" s="41" t="s">
        <v>38</v>
      </c>
      <c r="CA43" s="71" t="s">
        <v>38</v>
      </c>
      <c r="CB43" s="72"/>
      <c r="CC43" s="73" t="s">
        <v>38</v>
      </c>
      <c r="CD43" s="72"/>
      <c r="CE43" s="74" t="s">
        <v>38</v>
      </c>
    </row>
    <row r="44" spans="1:101" ht="55.5" customHeight="1">
      <c r="A44" s="5"/>
      <c r="B44" s="344" t="s">
        <v>86</v>
      </c>
      <c r="C44" s="345"/>
      <c r="D44" s="345"/>
      <c r="E44" s="345"/>
      <c r="F44" s="345"/>
      <c r="G44" s="345"/>
      <c r="H44" s="345"/>
      <c r="I44" s="345"/>
      <c r="J44" s="345"/>
      <c r="K44" s="75" t="s">
        <v>38</v>
      </c>
    </row>
    <row r="45" spans="1:101" ht="26.25" customHeight="1">
      <c r="A45" s="76" t="s">
        <v>87</v>
      </c>
      <c r="B45" s="346" t="s">
        <v>38</v>
      </c>
      <c r="C45" s="347"/>
      <c r="D45" s="347"/>
      <c r="E45" s="347"/>
      <c r="F45" s="347"/>
      <c r="G45" s="347"/>
      <c r="H45" s="347"/>
      <c r="I45" s="347"/>
      <c r="J45" s="347"/>
      <c r="K45" s="348"/>
    </row>
    <row r="46" spans="1:101" ht="21" customHeight="1">
      <c r="B46" s="349" t="s">
        <v>38</v>
      </c>
      <c r="C46" s="350"/>
      <c r="D46" s="350"/>
      <c r="E46" s="350"/>
      <c r="F46" s="350"/>
      <c r="G46" s="350"/>
      <c r="H46" s="350"/>
      <c r="I46" s="350"/>
      <c r="J46" s="350"/>
      <c r="K46" s="351"/>
    </row>
    <row r="47" spans="1:101">
      <c r="M47" s="72"/>
    </row>
  </sheetData>
  <mergeCells count="104">
    <mergeCell ref="B44:J44"/>
    <mergeCell ref="B45:K45"/>
    <mergeCell ref="B46:K46"/>
    <mergeCell ref="B39:I39"/>
    <mergeCell ref="A40:A42"/>
    <mergeCell ref="K40:K42"/>
    <mergeCell ref="G42:H42"/>
    <mergeCell ref="I42:J42"/>
    <mergeCell ref="B43:I43"/>
    <mergeCell ref="B36:I36"/>
    <mergeCell ref="B37:I37"/>
    <mergeCell ref="B38:I38"/>
    <mergeCell ref="B33:E33"/>
    <mergeCell ref="F33:G33"/>
    <mergeCell ref="I33:J33"/>
    <mergeCell ref="B34:E34"/>
    <mergeCell ref="F34:G34"/>
    <mergeCell ref="I34:J34"/>
    <mergeCell ref="B31:C31"/>
    <mergeCell ref="E31:F31"/>
    <mergeCell ref="G31:H31"/>
    <mergeCell ref="I31:J31"/>
    <mergeCell ref="B32:C32"/>
    <mergeCell ref="E32:F32"/>
    <mergeCell ref="G32:H32"/>
    <mergeCell ref="I32:J32"/>
    <mergeCell ref="B28:C28"/>
    <mergeCell ref="E28:F28"/>
    <mergeCell ref="G28:H28"/>
    <mergeCell ref="I28:J28"/>
    <mergeCell ref="B29:K29"/>
    <mergeCell ref="B30:C30"/>
    <mergeCell ref="E30:F30"/>
    <mergeCell ref="G30:H30"/>
    <mergeCell ref="I30:J30"/>
    <mergeCell ref="K30:K35"/>
    <mergeCell ref="B35:E35"/>
    <mergeCell ref="F35:G35"/>
    <mergeCell ref="I35:J35"/>
    <mergeCell ref="B25:K25"/>
    <mergeCell ref="B26:C26"/>
    <mergeCell ref="E26:F26"/>
    <mergeCell ref="G26:H26"/>
    <mergeCell ref="I26:J26"/>
    <mergeCell ref="K26:K28"/>
    <mergeCell ref="B27:C27"/>
    <mergeCell ref="E27:F27"/>
    <mergeCell ref="G27:H27"/>
    <mergeCell ref="I27:J27"/>
    <mergeCell ref="B23:C23"/>
    <mergeCell ref="E23:F23"/>
    <mergeCell ref="G23:H23"/>
    <mergeCell ref="I23:J23"/>
    <mergeCell ref="B24:C24"/>
    <mergeCell ref="E24:F24"/>
    <mergeCell ref="G24:H24"/>
    <mergeCell ref="I24:J24"/>
    <mergeCell ref="B17:I17"/>
    <mergeCell ref="B18:I18"/>
    <mergeCell ref="B19:I19"/>
    <mergeCell ref="B20:I20"/>
    <mergeCell ref="B21:K21"/>
    <mergeCell ref="B22:C22"/>
    <mergeCell ref="E22:F22"/>
    <mergeCell ref="G22:H22"/>
    <mergeCell ref="I22:J22"/>
    <mergeCell ref="K22:K24"/>
    <mergeCell ref="D10:F10"/>
    <mergeCell ref="A15:A16"/>
    <mergeCell ref="B15:F15"/>
    <mergeCell ref="G15:H16"/>
    <mergeCell ref="I15:J16"/>
    <mergeCell ref="K15:K16"/>
    <mergeCell ref="B16:F16"/>
    <mergeCell ref="A13:A14"/>
    <mergeCell ref="B13:F13"/>
    <mergeCell ref="G13:H14"/>
    <mergeCell ref="I13:J14"/>
    <mergeCell ref="K13:K14"/>
    <mergeCell ref="B14:F14"/>
    <mergeCell ref="A1:K1"/>
    <mergeCell ref="A2:K2"/>
    <mergeCell ref="A4:A6"/>
    <mergeCell ref="B4:J4"/>
    <mergeCell ref="K4:K6"/>
    <mergeCell ref="B5:F5"/>
    <mergeCell ref="G5:J6"/>
    <mergeCell ref="B6:F6"/>
    <mergeCell ref="A11:A12"/>
    <mergeCell ref="B11:C12"/>
    <mergeCell ref="D11:F12"/>
    <mergeCell ref="G11:H11"/>
    <mergeCell ref="I11:J12"/>
    <mergeCell ref="K11:K12"/>
    <mergeCell ref="G12:H12"/>
    <mergeCell ref="A7:A8"/>
    <mergeCell ref="K7:K8"/>
    <mergeCell ref="D8:J8"/>
    <mergeCell ref="A9:A10"/>
    <mergeCell ref="B9:C10"/>
    <mergeCell ref="D9:F9"/>
    <mergeCell ref="G9:H10"/>
    <mergeCell ref="I9:J10"/>
    <mergeCell ref="K9:K10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G18"/>
  <sheetViews>
    <sheetView topLeftCell="A8" workbookViewId="0">
      <selection activeCell="B15" sqref="B15"/>
    </sheetView>
  </sheetViews>
  <sheetFormatPr defaultRowHeight="15"/>
  <cols>
    <col min="1" max="1" width="19" customWidth="1"/>
    <col min="2" max="2" width="24.28515625" customWidth="1"/>
    <col min="3" max="3" width="10" bestFit="1" customWidth="1"/>
    <col min="5" max="5" width="10" bestFit="1" customWidth="1"/>
    <col min="6" max="6" width="26.85546875" customWidth="1"/>
    <col min="7" max="7" width="34.42578125" customWidth="1"/>
  </cols>
  <sheetData>
    <row r="1" spans="1:7" ht="27.75">
      <c r="A1" s="359" t="str">
        <f>ประเมินรายตัวบ่งชี้หลักสูตร!A1</f>
        <v>หลักสูตร ..................................................................................................................</v>
      </c>
      <c r="B1" s="359"/>
      <c r="C1" s="359"/>
      <c r="D1" s="359"/>
      <c r="E1" s="359"/>
      <c r="F1" s="359"/>
      <c r="G1" s="359"/>
    </row>
    <row r="2" spans="1:7" ht="33" customHeight="1">
      <c r="A2" s="358" t="str">
        <f>ประเมินรายตัวบ่งชี้หลักสูตร!A2</f>
        <v>ระดับปริญญาเอก  เกณฑ์มาตรฐานหลักสูตร  2548</v>
      </c>
      <c r="B2" s="358"/>
      <c r="C2" s="358"/>
      <c r="D2" s="358"/>
      <c r="E2" s="358"/>
      <c r="F2" s="358"/>
      <c r="G2" s="358"/>
    </row>
    <row r="3" spans="1:7" ht="33.75" thickBot="1">
      <c r="A3" s="360" t="s">
        <v>106</v>
      </c>
      <c r="B3" s="360"/>
      <c r="C3" s="360"/>
      <c r="D3" s="360"/>
      <c r="E3" s="360"/>
      <c r="F3" s="360"/>
      <c r="G3" s="360"/>
    </row>
    <row r="4" spans="1:7" ht="27.75">
      <c r="A4" s="361" t="s">
        <v>107</v>
      </c>
      <c r="B4" s="364" t="s">
        <v>108</v>
      </c>
      <c r="C4" s="364" t="s">
        <v>109</v>
      </c>
      <c r="D4" s="364" t="s">
        <v>110</v>
      </c>
      <c r="E4" s="364" t="s">
        <v>111</v>
      </c>
      <c r="F4" s="367" t="s">
        <v>112</v>
      </c>
      <c r="G4" s="118" t="s">
        <v>113</v>
      </c>
    </row>
    <row r="5" spans="1:7" ht="18.75">
      <c r="A5" s="362"/>
      <c r="B5" s="365"/>
      <c r="C5" s="365"/>
      <c r="D5" s="365"/>
      <c r="E5" s="365"/>
      <c r="F5" s="368"/>
      <c r="G5" s="119" t="s">
        <v>114</v>
      </c>
    </row>
    <row r="6" spans="1:7" ht="18.75">
      <c r="A6" s="362"/>
      <c r="B6" s="365"/>
      <c r="C6" s="365"/>
      <c r="D6" s="365"/>
      <c r="E6" s="365"/>
      <c r="F6" s="368"/>
      <c r="G6" s="119" t="s">
        <v>115</v>
      </c>
    </row>
    <row r="7" spans="1:7" ht="18.75">
      <c r="A7" s="362"/>
      <c r="B7" s="365"/>
      <c r="C7" s="365"/>
      <c r="D7" s="365"/>
      <c r="E7" s="365"/>
      <c r="F7" s="368"/>
      <c r="G7" s="119" t="s">
        <v>116</v>
      </c>
    </row>
    <row r="8" spans="1:7" ht="19.5" thickBot="1">
      <c r="A8" s="363"/>
      <c r="B8" s="366"/>
      <c r="C8" s="366"/>
      <c r="D8" s="366"/>
      <c r="E8" s="366"/>
      <c r="F8" s="369"/>
      <c r="G8" s="120" t="s">
        <v>117</v>
      </c>
    </row>
    <row r="9" spans="1:7" ht="15.75" customHeight="1" thickTop="1">
      <c r="A9" s="370">
        <v>1</v>
      </c>
      <c r="B9" s="372" t="str">
        <f>ประเมินรายตัวบ่งชี้หลักสูตร!E6</f>
        <v>ผ่าน</v>
      </c>
      <c r="C9" s="373"/>
      <c r="D9" s="373"/>
      <c r="E9" s="373"/>
      <c r="F9" s="374"/>
      <c r="G9" s="378" t="s">
        <v>38</v>
      </c>
    </row>
    <row r="10" spans="1:7" ht="15.75" customHeight="1" thickBot="1">
      <c r="A10" s="371"/>
      <c r="B10" s="375"/>
      <c r="C10" s="376"/>
      <c r="D10" s="376"/>
      <c r="E10" s="376"/>
      <c r="F10" s="377"/>
      <c r="G10" s="379"/>
    </row>
    <row r="11" spans="1:7" ht="31.5" thickBot="1">
      <c r="A11" s="121">
        <v>2</v>
      </c>
      <c r="B11" s="121">
        <v>2</v>
      </c>
      <c r="C11" s="122"/>
      <c r="D11" s="122"/>
      <c r="E11" s="123" t="e">
        <f>AVERAGE(ประเมินรายตัวบ่งชี้หลักสูตร!E20,ประเมินรายตัวบ่งชี้หลักสูตร!E22)</f>
        <v>#DIV/0!</v>
      </c>
      <c r="F11" s="123" t="e">
        <f>AVERAGE(ประเมินรายตัวบ่งชี้หลักสูตร!E20,ประเมินรายตัวบ่งชี้หลักสูตร!E22)</f>
        <v>#DIV/0!</v>
      </c>
      <c r="G11" s="124" t="s">
        <v>38</v>
      </c>
    </row>
    <row r="12" spans="1:7" ht="31.5" thickBot="1">
      <c r="A12" s="125">
        <v>3</v>
      </c>
      <c r="B12" s="125">
        <v>3</v>
      </c>
      <c r="C12" s="126">
        <f>AVERAGE(ประเมินรายตัวบ่งชี้หลักสูตร!E25:E27)</f>
        <v>0</v>
      </c>
      <c r="D12" s="127"/>
      <c r="E12" s="127"/>
      <c r="F12" s="128">
        <f>AVERAGE(ประเมินรายตัวบ่งชี้หลักสูตร!E25:E27)</f>
        <v>0</v>
      </c>
      <c r="G12" s="129" t="s">
        <v>38</v>
      </c>
    </row>
    <row r="13" spans="1:7" ht="31.5" thickBot="1">
      <c r="A13" s="130">
        <v>4</v>
      </c>
      <c r="B13" s="130">
        <v>3</v>
      </c>
      <c r="C13" s="131" t="e">
        <f>AVERAGE(ประเมินรายตัวบ่งชี้หลักสูตร!E31,ประเมินรายตัวบ่งชี้หลักสูตร!E33,ประเมินรายตัวบ่งชี้หลักสูตร!E35)</f>
        <v>#DIV/0!</v>
      </c>
      <c r="D13" s="131"/>
      <c r="E13" s="131"/>
      <c r="F13" s="132" t="e">
        <f>AVERAGE(ประเมินรายตัวบ่งชี้หลักสูตร!E29,ประเมินรายตัวบ่งชี้หลักสูตร!E30,ประเมินรายตัวบ่งชี้หลักสูตร!E39)</f>
        <v>#DIV/0!</v>
      </c>
      <c r="G13" s="133" t="s">
        <v>38</v>
      </c>
    </row>
    <row r="14" spans="1:7" ht="31.5" thickBot="1">
      <c r="A14" s="134">
        <v>5</v>
      </c>
      <c r="B14" s="134">
        <v>4</v>
      </c>
      <c r="C14" s="135">
        <f>AVERAGE(ประเมินรายตัวบ่งชี้หลักสูตร!E41)</f>
        <v>0</v>
      </c>
      <c r="D14" s="136">
        <f>AVERAGE(ประเมินรายตัวบ่งชี้หลักสูตร!E42:E45)</f>
        <v>0</v>
      </c>
      <c r="E14" s="137"/>
      <c r="F14" s="138">
        <f>AVERAGE(ประเมินรายตัวบ่งชี้หลักสูตร!E41:E45)</f>
        <v>0</v>
      </c>
      <c r="G14" s="139" t="s">
        <v>38</v>
      </c>
    </row>
    <row r="15" spans="1:7" ht="31.5" thickBot="1">
      <c r="A15" s="121">
        <v>6</v>
      </c>
      <c r="B15" s="121">
        <v>1</v>
      </c>
      <c r="C15" s="122"/>
      <c r="D15" s="140">
        <f>AVERAGE(ประเมินรายตัวบ่งชี้หลักสูตร!E47)</f>
        <v>0</v>
      </c>
      <c r="E15" s="122"/>
      <c r="F15" s="123">
        <f>AVERAGE(ประเมินรายตัวบ่งชี้หลักสูตร!E47)</f>
        <v>0</v>
      </c>
      <c r="G15" s="141" t="s">
        <v>38</v>
      </c>
    </row>
    <row r="16" spans="1:7" ht="31.5" thickBot="1">
      <c r="A16" s="142" t="s">
        <v>118</v>
      </c>
      <c r="B16" s="142">
        <v>13</v>
      </c>
      <c r="C16" s="142">
        <v>7</v>
      </c>
      <c r="D16" s="142">
        <v>4</v>
      </c>
      <c r="E16" s="142">
        <v>2</v>
      </c>
      <c r="F16" s="143"/>
      <c r="G16" s="144"/>
    </row>
    <row r="17" spans="1:7" ht="33" customHeight="1" thickBot="1">
      <c r="A17" s="380" t="s">
        <v>119</v>
      </c>
      <c r="B17" s="381"/>
      <c r="C17" s="145" t="e">
        <f>AVERAGE(ประเมินรายตัวบ่งชี้หลักสูตร!E25:E27,ประเมินรายตัวบ่งชี้หลักสูตร!E29,ประเมินรายตัวบ่งชี้หลักสูตร!E30,ประเมินรายตัวบ่งชี้หลักสูตร!E39,ประเมินรายตัวบ่งชี้หลักสูตร!E41)</f>
        <v>#DIV/0!</v>
      </c>
      <c r="D17" s="145">
        <f>AVERAGE(ประเมินรายตัวบ่งชี้หลักสูตร!E42:E45,ประเมินรายตัวบ่งชี้หลักสูตร!E47)</f>
        <v>0</v>
      </c>
      <c r="E17" s="145" t="e">
        <f>AVERAGE(ประเมินรายตัวบ่งชี้หลักสูตร!E20,ประเมินรายตัวบ่งชี้หลักสูตร!E22)</f>
        <v>#DIV/0!</v>
      </c>
      <c r="F17" s="146" t="e">
        <f>AVERAGE(ประเมินรายตัวบ่งชี้หลักสูตร!E20,ประเมินรายตัวบ่งชี้หลักสูตร!E22,ประเมินรายตัวบ่งชี้หลักสูตร!E25:E27,ประเมินรายตัวบ่งชี้หลักสูตร!E29,ประเมินรายตัวบ่งชี้หลักสูตร!E30,ประเมินรายตัวบ่งชี้หลักสูตร!E39,ประเมินรายตัวบ่งชี้หลักสูตร!E41:E45,ประเมินรายตัวบ่งชี้หลักสูตร!E47)</f>
        <v>#DIV/0!</v>
      </c>
      <c r="G17" s="147" t="s">
        <v>38</v>
      </c>
    </row>
    <row r="18" spans="1:7" ht="36.75" thickBot="1">
      <c r="A18" s="382" t="s">
        <v>113</v>
      </c>
      <c r="B18" s="383"/>
      <c r="C18" s="148" t="s">
        <v>38</v>
      </c>
      <c r="D18" s="148" t="s">
        <v>38</v>
      </c>
      <c r="E18" s="148" t="s">
        <v>38</v>
      </c>
      <c r="F18" s="189" t="e">
        <f>ประเมินรายตัวบ่งชี้หลักสูตร!E48</f>
        <v>#DIV/0!</v>
      </c>
      <c r="G18" s="149"/>
    </row>
  </sheetData>
  <mergeCells count="14">
    <mergeCell ref="A9:A10"/>
    <mergeCell ref="B9:F10"/>
    <mergeCell ref="G9:G10"/>
    <mergeCell ref="A17:B17"/>
    <mergeCell ref="A18:B18"/>
    <mergeCell ref="A2:G2"/>
    <mergeCell ref="A1:G1"/>
    <mergeCell ref="A3:G3"/>
    <mergeCell ref="A4:A8"/>
    <mergeCell ref="B4:B8"/>
    <mergeCell ref="C4:C8"/>
    <mergeCell ref="D4:D8"/>
    <mergeCell ref="E4:E8"/>
    <mergeCell ref="F4:F8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ประเมินรายตัวบ่งชี้หลักสูตร</vt:lpstr>
      <vt:lpstr>Sheet2</vt:lpstr>
      <vt:lpstr>วิเคราะห์ ป.เอก</vt:lpstr>
      <vt:lpstr>ประเมินรายตัวบ่งชี้หลักสูตร!Print_Area</vt:lpstr>
      <vt:lpstr>ประเมินรายตัวบ่งชี้หลักสูตร!Print_Titles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2018-04-02T08:49:20Z</cp:lastPrinted>
  <dcterms:created xsi:type="dcterms:W3CDTF">2016-11-28T03:43:57Z</dcterms:created>
  <dcterms:modified xsi:type="dcterms:W3CDTF">2018-07-16T07:32:30Z</dcterms:modified>
</cp:coreProperties>
</file>